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520" windowHeight="15340" tabRatio="500"/>
  </bookViews>
  <sheets>
    <sheet name="Sheet2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3" i="1"/>
  <c r="T3"/>
  <c r="U3"/>
  <c r="V3"/>
  <c r="W3"/>
  <c r="X3"/>
  <c r="Y3"/>
  <c r="AA3"/>
  <c r="AB3"/>
  <c r="AC3"/>
  <c r="AD3"/>
  <c r="AE3"/>
  <c r="AF3"/>
  <c r="AG3"/>
  <c r="AI3"/>
  <c r="AJ3"/>
  <c r="AK3"/>
  <c r="AL3"/>
  <c r="AM3"/>
  <c r="AN3"/>
  <c r="AO3"/>
  <c r="S4"/>
  <c r="T4"/>
  <c r="U4"/>
  <c r="V4"/>
  <c r="W4"/>
  <c r="X4"/>
  <c r="Y4"/>
  <c r="AA4"/>
  <c r="AB4"/>
  <c r="AC4"/>
  <c r="AD4"/>
  <c r="AE4"/>
  <c r="AF4"/>
  <c r="AG4"/>
  <c r="AI4"/>
  <c r="AJ4"/>
  <c r="AK4"/>
  <c r="AL4"/>
  <c r="AM4"/>
  <c r="AN4"/>
  <c r="AO4"/>
  <c r="S5"/>
  <c r="T5"/>
  <c r="U5"/>
  <c r="V5"/>
  <c r="W5"/>
  <c r="X5"/>
  <c r="Y5"/>
  <c r="AA5"/>
  <c r="AB5"/>
  <c r="AC5"/>
  <c r="AD5"/>
  <c r="AE5"/>
  <c r="AF5"/>
  <c r="AG5"/>
  <c r="AI5"/>
  <c r="AJ5"/>
  <c r="AK5"/>
  <c r="AL5"/>
  <c r="AM5"/>
  <c r="AN5"/>
  <c r="AO5"/>
  <c r="S6"/>
  <c r="T6"/>
  <c r="U6"/>
  <c r="V6"/>
  <c r="W6"/>
  <c r="X6"/>
  <c r="Y6"/>
  <c r="AA6"/>
  <c r="AB6"/>
  <c r="AC6"/>
  <c r="AD6"/>
  <c r="AE6"/>
  <c r="AF6"/>
  <c r="AG6"/>
  <c r="AI6"/>
  <c r="AJ6"/>
  <c r="AK6"/>
  <c r="AL6"/>
  <c r="AM6"/>
  <c r="AN6"/>
  <c r="AO6"/>
  <c r="S7"/>
  <c r="T7"/>
  <c r="U7"/>
  <c r="V7"/>
  <c r="W7"/>
  <c r="X7"/>
  <c r="Y7"/>
  <c r="AA7"/>
  <c r="AB7"/>
  <c r="AC7"/>
  <c r="AD7"/>
  <c r="AE7"/>
  <c r="AF7"/>
  <c r="AG7"/>
  <c r="AI7"/>
  <c r="AJ7"/>
  <c r="AK7"/>
  <c r="AL7"/>
  <c r="AM7"/>
  <c r="AN7"/>
  <c r="AO7"/>
  <c r="S8"/>
  <c r="T8"/>
  <c r="U8"/>
  <c r="V8"/>
  <c r="W8"/>
  <c r="X8"/>
  <c r="Y8"/>
  <c r="AA8"/>
  <c r="AB8"/>
  <c r="AC8"/>
  <c r="AD8"/>
  <c r="AE8"/>
  <c r="AF8"/>
  <c r="AG8"/>
  <c r="AI8"/>
  <c r="AJ8"/>
  <c r="AK8"/>
  <c r="AL8"/>
  <c r="AM8"/>
  <c r="AN8"/>
  <c r="AO8"/>
  <c r="S9"/>
  <c r="T9"/>
  <c r="U9"/>
  <c r="V9"/>
  <c r="W9"/>
  <c r="X9"/>
  <c r="Y9"/>
  <c r="AA9"/>
  <c r="AB9"/>
  <c r="AC9"/>
  <c r="AD9"/>
  <c r="AE9"/>
  <c r="AF9"/>
  <c r="AG9"/>
  <c r="AI9"/>
  <c r="AJ9"/>
  <c r="AK9"/>
  <c r="AL9"/>
  <c r="AM9"/>
  <c r="AN9"/>
  <c r="AO9"/>
  <c r="S10"/>
  <c r="T10"/>
  <c r="U10"/>
  <c r="V10"/>
  <c r="W10"/>
  <c r="X10"/>
  <c r="Y10"/>
  <c r="AA10"/>
  <c r="AB10"/>
  <c r="AC10"/>
  <c r="AD10"/>
  <c r="AE10"/>
  <c r="AF10"/>
  <c r="AG10"/>
  <c r="AI10"/>
  <c r="AJ10"/>
  <c r="AK10"/>
  <c r="AL10"/>
  <c r="AM10"/>
  <c r="AN10"/>
  <c r="AO10"/>
  <c r="S11"/>
  <c r="T11"/>
  <c r="U11"/>
  <c r="V11"/>
  <c r="W11"/>
  <c r="X11"/>
  <c r="Y11"/>
  <c r="AA11"/>
  <c r="AB11"/>
  <c r="AC11"/>
  <c r="AD11"/>
  <c r="AE11"/>
  <c r="AF11"/>
  <c r="AG11"/>
  <c r="AI11"/>
  <c r="AJ11"/>
  <c r="AK11"/>
  <c r="AL11"/>
  <c r="AM11"/>
  <c r="AN11"/>
  <c r="AO11"/>
  <c r="S12"/>
  <c r="T12"/>
  <c r="U12"/>
  <c r="V12"/>
  <c r="W12"/>
  <c r="X12"/>
  <c r="Y12"/>
  <c r="AA12"/>
  <c r="AB12"/>
  <c r="AC12"/>
  <c r="AD12"/>
  <c r="AE12"/>
  <c r="AF12"/>
  <c r="AG12"/>
  <c r="AI12"/>
  <c r="AJ12"/>
  <c r="AK12"/>
  <c r="AL12"/>
  <c r="AM12"/>
  <c r="AN12"/>
  <c r="AO12"/>
  <c r="S13"/>
  <c r="T13"/>
  <c r="U13"/>
  <c r="V13"/>
  <c r="W13"/>
  <c r="X13"/>
  <c r="Y13"/>
  <c r="AA13"/>
  <c r="AB13"/>
  <c r="AC13"/>
  <c r="AD13"/>
  <c r="AE13"/>
  <c r="AF13"/>
  <c r="AG13"/>
  <c r="AI13"/>
  <c r="AJ13"/>
  <c r="AK13"/>
  <c r="AL13"/>
  <c r="AM13"/>
  <c r="AN13"/>
  <c r="AO13"/>
  <c r="S14"/>
  <c r="T14"/>
  <c r="U14"/>
  <c r="V14"/>
  <c r="W14"/>
  <c r="X14"/>
  <c r="Y14"/>
  <c r="AA14"/>
  <c r="AB14"/>
  <c r="AC14"/>
  <c r="AD14"/>
  <c r="AE14"/>
  <c r="AF14"/>
  <c r="AG14"/>
  <c r="AI14"/>
  <c r="AJ14"/>
  <c r="AK14"/>
  <c r="AL14"/>
  <c r="AM14"/>
  <c r="AN14"/>
  <c r="AO14"/>
  <c r="S15"/>
  <c r="T15"/>
  <c r="U15"/>
  <c r="V15"/>
  <c r="W15"/>
  <c r="X15"/>
  <c r="Y15"/>
  <c r="AA15"/>
  <c r="AB15"/>
  <c r="AC15"/>
  <c r="AD15"/>
  <c r="AE15"/>
  <c r="AF15"/>
  <c r="AG15"/>
  <c r="AI15"/>
  <c r="AJ15"/>
  <c r="AK15"/>
  <c r="AL15"/>
  <c r="AM15"/>
  <c r="AN15"/>
  <c r="AO15"/>
  <c r="S16"/>
  <c r="T16"/>
  <c r="U16"/>
  <c r="V16"/>
  <c r="W16"/>
  <c r="X16"/>
  <c r="Y16"/>
  <c r="AA16"/>
  <c r="AB16"/>
  <c r="AC16"/>
  <c r="AD16"/>
  <c r="AE16"/>
  <c r="AF16"/>
  <c r="AG16"/>
  <c r="AI16"/>
  <c r="AJ16"/>
  <c r="AK16"/>
  <c r="AL16"/>
  <c r="AM16"/>
  <c r="AN16"/>
  <c r="AO16"/>
  <c r="S17"/>
  <c r="T17"/>
  <c r="U17"/>
  <c r="V17"/>
  <c r="W17"/>
  <c r="X17"/>
  <c r="Y17"/>
  <c r="AA17"/>
  <c r="AB17"/>
  <c r="AC17"/>
  <c r="AD17"/>
  <c r="AE17"/>
  <c r="AF17"/>
  <c r="AG17"/>
  <c r="AI17"/>
  <c r="AJ17"/>
  <c r="AK17"/>
  <c r="AL17"/>
  <c r="AM17"/>
  <c r="AN17"/>
  <c r="AO17"/>
  <c r="S18"/>
  <c r="T18"/>
  <c r="U18"/>
  <c r="V18"/>
  <c r="W18"/>
  <c r="X18"/>
  <c r="Y18"/>
  <c r="AA18"/>
  <c r="AB18"/>
  <c r="AC18"/>
  <c r="AD18"/>
  <c r="AE18"/>
  <c r="AF18"/>
  <c r="AG18"/>
  <c r="AI18"/>
  <c r="AJ18"/>
  <c r="AK18"/>
  <c r="AL18"/>
  <c r="AM18"/>
  <c r="AN18"/>
  <c r="AO18"/>
  <c r="S19"/>
  <c r="T19"/>
  <c r="U19"/>
  <c r="V19"/>
  <c r="W19"/>
  <c r="X19"/>
  <c r="Y19"/>
  <c r="AA19"/>
  <c r="AB19"/>
  <c r="AC19"/>
  <c r="AD19"/>
  <c r="AE19"/>
  <c r="AF19"/>
  <c r="AG19"/>
  <c r="AI19"/>
  <c r="AJ19"/>
  <c r="AK19"/>
  <c r="AL19"/>
  <c r="AM19"/>
  <c r="AN19"/>
  <c r="AO19"/>
  <c r="S20"/>
  <c r="T20"/>
  <c r="U20"/>
  <c r="V20"/>
  <c r="W20"/>
  <c r="X20"/>
  <c r="Y20"/>
  <c r="AA20"/>
  <c r="AB20"/>
  <c r="AC20"/>
  <c r="AD20"/>
  <c r="AE20"/>
  <c r="AF20"/>
  <c r="AG20"/>
  <c r="AI20"/>
  <c r="AJ20"/>
  <c r="AK20"/>
  <c r="AL20"/>
  <c r="AM20"/>
  <c r="AN20"/>
  <c r="AO20"/>
  <c r="AA21"/>
  <c r="AB21"/>
  <c r="AC21"/>
  <c r="AD21"/>
  <c r="AE21"/>
  <c r="AF21"/>
  <c r="AG21"/>
  <c r="AI21"/>
  <c r="AJ21"/>
  <c r="AK21"/>
  <c r="AL21"/>
  <c r="AM21"/>
  <c r="AN21"/>
  <c r="AO21"/>
  <c r="S22"/>
  <c r="T22"/>
  <c r="U22"/>
  <c r="V22"/>
  <c r="W22"/>
  <c r="X22"/>
  <c r="Y22"/>
  <c r="AA22"/>
  <c r="AB22"/>
  <c r="AC22"/>
  <c r="AD22"/>
  <c r="AE22"/>
  <c r="AF22"/>
  <c r="AG22"/>
  <c r="AI22"/>
  <c r="AJ22"/>
  <c r="AK22"/>
  <c r="AL22"/>
  <c r="AM22"/>
  <c r="AN22"/>
  <c r="AO22"/>
  <c r="AA23"/>
  <c r="AB23"/>
  <c r="AC23"/>
  <c r="AD23"/>
  <c r="AE23"/>
  <c r="AF23"/>
  <c r="AG23"/>
  <c r="AI23"/>
  <c r="AJ23"/>
  <c r="AK23"/>
  <c r="AL23"/>
  <c r="AM23"/>
  <c r="AN23"/>
  <c r="AO23"/>
  <c r="S24"/>
  <c r="T24"/>
  <c r="U24"/>
  <c r="V24"/>
  <c r="W24"/>
  <c r="X24"/>
  <c r="Y24"/>
  <c r="AA24"/>
  <c r="AB24"/>
  <c r="AC24"/>
  <c r="AD24"/>
  <c r="AE24"/>
  <c r="AF24"/>
  <c r="AG24"/>
  <c r="AI24"/>
  <c r="AJ24"/>
  <c r="AK24"/>
  <c r="AL24"/>
  <c r="AM24"/>
  <c r="AN24"/>
  <c r="AO24"/>
  <c r="S25"/>
  <c r="T25"/>
  <c r="U25"/>
  <c r="V25"/>
  <c r="W25"/>
  <c r="X25"/>
  <c r="Y25"/>
  <c r="AA25"/>
  <c r="AB25"/>
  <c r="AC25"/>
  <c r="AD25"/>
  <c r="AE25"/>
  <c r="AF25"/>
  <c r="AG25"/>
  <c r="AI25"/>
  <c r="AJ25"/>
  <c r="AK25"/>
  <c r="AL25"/>
  <c r="AM25"/>
  <c r="AN25"/>
  <c r="AO25"/>
  <c r="S26"/>
  <c r="T26"/>
  <c r="U26"/>
  <c r="V26"/>
  <c r="W26"/>
  <c r="X26"/>
  <c r="Y26"/>
  <c r="AA26"/>
  <c r="AB26"/>
  <c r="AC26"/>
  <c r="AD26"/>
  <c r="AE26"/>
  <c r="AF26"/>
  <c r="AG26"/>
  <c r="AI26"/>
  <c r="AJ26"/>
  <c r="AK26"/>
  <c r="AL26"/>
  <c r="AM26"/>
  <c r="AN26"/>
  <c r="AO26"/>
  <c r="S27"/>
  <c r="T27"/>
  <c r="U27"/>
  <c r="V27"/>
  <c r="W27"/>
  <c r="X27"/>
  <c r="Y27"/>
  <c r="AA27"/>
  <c r="AB27"/>
  <c r="AC27"/>
  <c r="AD27"/>
  <c r="AE27"/>
  <c r="AF27"/>
  <c r="AG27"/>
  <c r="AI27"/>
  <c r="AJ27"/>
  <c r="AK27"/>
  <c r="AL27"/>
  <c r="AM27"/>
  <c r="AN27"/>
  <c r="AO27"/>
  <c r="S28"/>
  <c r="T28"/>
  <c r="U28"/>
  <c r="V28"/>
  <c r="W28"/>
  <c r="X28"/>
  <c r="Y28"/>
  <c r="AA28"/>
  <c r="AB28"/>
  <c r="AC28"/>
  <c r="AD28"/>
  <c r="AE28"/>
  <c r="AF28"/>
  <c r="AG28"/>
  <c r="AI28"/>
  <c r="AJ28"/>
  <c r="AK28"/>
  <c r="AL28"/>
  <c r="AM28"/>
  <c r="AN28"/>
  <c r="AO28"/>
  <c r="S29"/>
  <c r="T29"/>
  <c r="U29"/>
  <c r="V29"/>
  <c r="W29"/>
  <c r="X29"/>
  <c r="Y29"/>
  <c r="AA29"/>
  <c r="AB29"/>
  <c r="AC29"/>
  <c r="AD29"/>
  <c r="AE29"/>
  <c r="AF29"/>
  <c r="AG29"/>
  <c r="AI29"/>
  <c r="AJ29"/>
  <c r="AK29"/>
  <c r="AL29"/>
  <c r="AM29"/>
  <c r="AN29"/>
  <c r="AO29"/>
  <c r="S30"/>
  <c r="T30"/>
  <c r="U30"/>
  <c r="V30"/>
  <c r="W30"/>
  <c r="X30"/>
  <c r="Y30"/>
  <c r="AA30"/>
  <c r="AB30"/>
  <c r="AC30"/>
  <c r="AD30"/>
  <c r="AE30"/>
  <c r="AF30"/>
  <c r="AG30"/>
  <c r="AI30"/>
  <c r="AJ30"/>
  <c r="AK30"/>
  <c r="AL30"/>
  <c r="AM30"/>
  <c r="AN30"/>
  <c r="AO30"/>
  <c r="S31"/>
  <c r="T31"/>
  <c r="U31"/>
  <c r="V31"/>
  <c r="W31"/>
  <c r="X31"/>
  <c r="Y31"/>
  <c r="AA31"/>
  <c r="AB31"/>
  <c r="AC31"/>
  <c r="AD31"/>
  <c r="AE31"/>
  <c r="AF31"/>
  <c r="AG31"/>
  <c r="AI31"/>
  <c r="AJ31"/>
  <c r="AK31"/>
  <c r="AL31"/>
  <c r="AM31"/>
  <c r="AN31"/>
  <c r="AO31"/>
  <c r="C32"/>
  <c r="D32"/>
  <c r="E32"/>
  <c r="F32"/>
  <c r="G32"/>
  <c r="H32"/>
  <c r="L32"/>
  <c r="M32"/>
  <c r="N32"/>
  <c r="O32"/>
  <c r="P32"/>
  <c r="Q32"/>
  <c r="AJ32"/>
  <c r="AK32"/>
  <c r="AL32"/>
  <c r="AM32"/>
  <c r="AN32"/>
  <c r="AO32"/>
  <c r="AS32"/>
  <c r="AT32"/>
  <c r="AU32"/>
  <c r="AV32"/>
  <c r="AW32"/>
  <c r="AX32"/>
  <c r="S36"/>
  <c r="T36"/>
  <c r="U36"/>
  <c r="V36"/>
  <c r="W36"/>
  <c r="S41"/>
  <c r="T41"/>
  <c r="X36"/>
  <c r="V41"/>
  <c r="U41"/>
  <c r="Y36"/>
  <c r="AA36"/>
  <c r="AB36"/>
  <c r="AC36"/>
  <c r="AD36"/>
  <c r="AE36"/>
  <c r="AG36"/>
  <c r="AI36"/>
  <c r="AJ36"/>
  <c r="AK36"/>
  <c r="AL36"/>
  <c r="AM36"/>
  <c r="S37"/>
  <c r="T37"/>
  <c r="U37"/>
  <c r="V37"/>
  <c r="W37"/>
  <c r="S42"/>
  <c r="T42"/>
  <c r="X37"/>
  <c r="V42"/>
  <c r="U42"/>
  <c r="Y37"/>
  <c r="AA37"/>
  <c r="AB37"/>
  <c r="AC37"/>
  <c r="AD37"/>
  <c r="AE37"/>
  <c r="AG37"/>
  <c r="AI37"/>
  <c r="AJ37"/>
  <c r="AK37"/>
  <c r="AL37"/>
  <c r="AM37"/>
  <c r="AK38"/>
  <c r="AL38"/>
  <c r="AM38"/>
  <c r="AO38"/>
  <c r="AT38"/>
  <c r="AU38"/>
  <c r="AV38"/>
  <c r="D39"/>
  <c r="E39"/>
  <c r="F39"/>
</calcChain>
</file>

<file path=xl/sharedStrings.xml><?xml version="1.0" encoding="utf-8"?>
<sst xmlns="http://schemas.openxmlformats.org/spreadsheetml/2006/main" count="197" uniqueCount="100">
  <si>
    <t>Francois Beauchemin</t>
    <phoneticPr fontId="3" type="noConversion"/>
  </si>
  <si>
    <t>Donald Brashear</t>
    <phoneticPr fontId="3" type="noConversion"/>
  </si>
  <si>
    <t>Saku Koivu</t>
    <phoneticPr fontId="3" type="noConversion"/>
  </si>
  <si>
    <t>Dave Steckel</t>
    <phoneticPr fontId="3" type="noConversion"/>
  </si>
  <si>
    <t>Cam Fowler</t>
    <phoneticPr fontId="3" type="noConversion"/>
  </si>
  <si>
    <t>Brooks Laich</t>
    <phoneticPr fontId="3" type="noConversion"/>
  </si>
  <si>
    <t>Bobby Ryan</t>
    <phoneticPr fontId="3" type="noConversion"/>
  </si>
  <si>
    <t>Boyd Gordon</t>
    <phoneticPr fontId="3" type="noConversion"/>
  </si>
  <si>
    <t>Ryan Getzlaf</t>
    <phoneticPr fontId="3" type="noConversion"/>
  </si>
  <si>
    <t>Alexander Semin</t>
    <phoneticPr fontId="3" type="noConversion"/>
  </si>
  <si>
    <t>Corey Perry</t>
    <phoneticPr fontId="3" type="noConversion"/>
  </si>
  <si>
    <t>Alex Ovechkin</t>
    <phoneticPr fontId="3" type="noConversion"/>
  </si>
  <si>
    <t>Teemu Selanne</t>
    <phoneticPr fontId="3" type="noConversion"/>
  </si>
  <si>
    <t>SOG</t>
    <phoneticPr fontId="3" type="noConversion"/>
  </si>
  <si>
    <t>PIM</t>
    <phoneticPr fontId="3" type="noConversion"/>
  </si>
  <si>
    <t>+/-</t>
    <phoneticPr fontId="3" type="noConversion"/>
  </si>
  <si>
    <t>Pts</t>
    <phoneticPr fontId="3" type="noConversion"/>
  </si>
  <si>
    <t>A</t>
    <phoneticPr fontId="3" type="noConversion"/>
  </si>
  <si>
    <t>G</t>
    <phoneticPr fontId="3" type="noConversion"/>
  </si>
  <si>
    <t>SOG</t>
    <phoneticPr fontId="3" type="noConversion"/>
  </si>
  <si>
    <t>PIM</t>
    <phoneticPr fontId="3" type="noConversion"/>
  </si>
  <si>
    <t>+/-</t>
    <phoneticPr fontId="3" type="noConversion"/>
  </si>
  <si>
    <t>Pts</t>
    <phoneticPr fontId="3" type="noConversion"/>
  </si>
  <si>
    <t>48 games to go</t>
    <phoneticPr fontId="3" type="noConversion"/>
  </si>
  <si>
    <t>Rod Pelley</t>
    <phoneticPr fontId="3" type="noConversion"/>
  </si>
  <si>
    <t>Brian Pothier</t>
    <phoneticPr fontId="3" type="noConversion"/>
  </si>
  <si>
    <t>Nick Bonino</t>
    <phoneticPr fontId="3" type="noConversion"/>
  </si>
  <si>
    <t>Michael Nylander</t>
    <phoneticPr fontId="3" type="noConversion"/>
  </si>
  <si>
    <t>Ben Maxwell</t>
    <phoneticPr fontId="3" type="noConversion"/>
  </si>
  <si>
    <t>Viktor Kozlov</t>
    <phoneticPr fontId="3" type="noConversion"/>
  </si>
  <si>
    <t>Kyle Palmieri</t>
    <phoneticPr fontId="3" type="noConversion"/>
  </si>
  <si>
    <t>Tomas Fleischmann</t>
    <phoneticPr fontId="3" type="noConversion"/>
  </si>
  <si>
    <t>Kurtis Foster</t>
    <phoneticPr fontId="3" type="noConversion"/>
  </si>
  <si>
    <t>Tom Poti</t>
    <phoneticPr fontId="3" type="noConversion"/>
  </si>
  <si>
    <t>Sheldon Brookbank</t>
    <phoneticPr fontId="3" type="noConversion"/>
  </si>
  <si>
    <t>Steve Eminger</t>
    <phoneticPr fontId="3" type="noConversion"/>
  </si>
  <si>
    <t>Andrew Gordon</t>
    <phoneticPr fontId="3" type="noConversion"/>
  </si>
  <si>
    <t>Steve Eminger</t>
    <phoneticPr fontId="3" type="noConversion"/>
  </si>
  <si>
    <t>Shaone Morrisonn</t>
    <phoneticPr fontId="3" type="noConversion"/>
  </si>
  <si>
    <t>Maxime Macenauer</t>
    <phoneticPr fontId="3" type="noConversion"/>
  </si>
  <si>
    <t>Sergei Fedorov</t>
    <phoneticPr fontId="3" type="noConversion"/>
  </si>
  <si>
    <t>Matt Beleskey</t>
    <phoneticPr fontId="3" type="noConversion"/>
  </si>
  <si>
    <t>Nicklas Backstrom</t>
    <phoneticPr fontId="3" type="noConversion"/>
  </si>
  <si>
    <t>Brandon McMillan</t>
    <phoneticPr fontId="3" type="noConversion"/>
  </si>
  <si>
    <t>Milan Jurcina</t>
    <phoneticPr fontId="3" type="noConversion"/>
  </si>
  <si>
    <t>Devante Smith-Pelly</t>
    <phoneticPr fontId="3" type="noConversion"/>
  </si>
  <si>
    <t>Mike Green</t>
    <phoneticPr fontId="3" type="noConversion"/>
  </si>
  <si>
    <t>Luca Sbisa</t>
    <phoneticPr fontId="3" type="noConversion"/>
  </si>
  <si>
    <t>Matt Cooke</t>
    <phoneticPr fontId="3" type="noConversion"/>
  </si>
  <si>
    <t>Toni Lydman</t>
    <phoneticPr fontId="3" type="noConversion"/>
  </si>
  <si>
    <t>Matt Bradley</t>
    <phoneticPr fontId="3" type="noConversion"/>
  </si>
  <si>
    <t>Nicklas Hagman</t>
    <phoneticPr fontId="3" type="noConversion"/>
  </si>
  <si>
    <t>Matt Bradley</t>
    <phoneticPr fontId="3" type="noConversion"/>
  </si>
  <si>
    <t>John Erskine</t>
    <phoneticPr fontId="3" type="noConversion"/>
  </si>
  <si>
    <t>Lubomir Visnovsky</t>
    <phoneticPr fontId="3" type="noConversion"/>
  </si>
  <si>
    <t>Jeff Schultz</t>
    <phoneticPr fontId="3" type="noConversion"/>
  </si>
  <si>
    <t>Andrew Cogliano</t>
    <phoneticPr fontId="3" type="noConversion"/>
  </si>
  <si>
    <t>Eric Fehr</t>
    <phoneticPr fontId="3" type="noConversion"/>
  </si>
  <si>
    <t>Dan Ellis</t>
    <phoneticPr fontId="3" type="noConversion"/>
  </si>
  <si>
    <t>Jonas Hiller</t>
    <phoneticPr fontId="3" type="noConversion"/>
  </si>
  <si>
    <t>SV</t>
    <phoneticPr fontId="3" type="noConversion"/>
  </si>
  <si>
    <t>SA</t>
    <phoneticPr fontId="3" type="noConversion"/>
  </si>
  <si>
    <t>GA</t>
    <phoneticPr fontId="3" type="noConversion"/>
  </si>
  <si>
    <t>Min</t>
    <phoneticPr fontId="3" type="noConversion"/>
  </si>
  <si>
    <t>SV</t>
    <phoneticPr fontId="3" type="noConversion"/>
  </si>
  <si>
    <t>SA</t>
    <phoneticPr fontId="3" type="noConversion"/>
  </si>
  <si>
    <t>GA</t>
    <phoneticPr fontId="3" type="noConversion"/>
  </si>
  <si>
    <t>Name</t>
    <phoneticPr fontId="3" type="noConversion"/>
  </si>
  <si>
    <t>Brent Johnson</t>
    <phoneticPr fontId="3" type="noConversion"/>
  </si>
  <si>
    <t>Brent Johnson</t>
    <phoneticPr fontId="3" type="noConversion"/>
  </si>
  <si>
    <t>Dan Ellis</t>
    <phoneticPr fontId="3" type="noConversion"/>
  </si>
  <si>
    <t>Olaf Kolzig</t>
    <phoneticPr fontId="3" type="noConversion"/>
  </si>
  <si>
    <t>Olaf Kolzig</t>
    <phoneticPr fontId="3" type="noConversion"/>
  </si>
  <si>
    <t>Jonas Hiller</t>
    <phoneticPr fontId="3" type="noConversion"/>
  </si>
  <si>
    <t>Cristobal Huet</t>
    <phoneticPr fontId="3" type="noConversion"/>
  </si>
  <si>
    <t>SV%</t>
    <phoneticPr fontId="3" type="noConversion"/>
  </si>
  <si>
    <t>GAA</t>
    <phoneticPr fontId="3" type="noConversion"/>
  </si>
  <si>
    <t>OTL</t>
    <phoneticPr fontId="3" type="noConversion"/>
  </si>
  <si>
    <t>L</t>
    <phoneticPr fontId="3" type="noConversion"/>
  </si>
  <si>
    <t>W</t>
    <phoneticPr fontId="3" type="noConversion"/>
  </si>
  <si>
    <t>GS</t>
    <phoneticPr fontId="3" type="noConversion"/>
  </si>
  <si>
    <t>GP</t>
    <phoneticPr fontId="3" type="noConversion"/>
  </si>
  <si>
    <t>SV%</t>
    <phoneticPr fontId="3" type="noConversion"/>
  </si>
  <si>
    <t>GAA</t>
    <phoneticPr fontId="3" type="noConversion"/>
  </si>
  <si>
    <t>OTL</t>
    <phoneticPr fontId="3" type="noConversion"/>
  </si>
  <si>
    <t>Name</t>
    <phoneticPr fontId="3" type="noConversion"/>
  </si>
  <si>
    <t>Chris Bourque</t>
    <phoneticPr fontId="3" type="noConversion"/>
  </si>
  <si>
    <t>Jason Blake</t>
    <phoneticPr fontId="3" type="noConversion"/>
  </si>
  <si>
    <t>Sami Lepisto</t>
    <phoneticPr fontId="3" type="noConversion"/>
  </si>
  <si>
    <t>Jean-Francois Jacques</t>
    <phoneticPr fontId="3" type="noConversion"/>
  </si>
  <si>
    <t>Sami Lepisto</t>
    <phoneticPr fontId="3" type="noConversion"/>
  </si>
  <si>
    <t>Brian Sutherby</t>
    <phoneticPr fontId="3" type="noConversion"/>
  </si>
  <si>
    <t>Pat Maroon</t>
    <phoneticPr fontId="3" type="noConversion"/>
  </si>
  <si>
    <t>Joe Motzko</t>
    <phoneticPr fontId="3" type="noConversion"/>
  </si>
  <si>
    <t>Peter Holland</t>
    <phoneticPr fontId="3" type="noConversion"/>
  </si>
  <si>
    <t>Quintin Laing</t>
    <phoneticPr fontId="3" type="noConversion"/>
  </si>
  <si>
    <t>Nate Guenin</t>
    <phoneticPr fontId="3" type="noConversion"/>
  </si>
  <si>
    <t>Matt Pettinger</t>
    <phoneticPr fontId="3" type="noConversion"/>
  </si>
  <si>
    <t>George Parros</t>
    <phoneticPr fontId="3" type="noConversion"/>
  </si>
  <si>
    <t>Chris Clark</t>
    <phoneticPr fontId="3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</si>
</sst>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_);\(#,##0.000\)"/>
  </numFmts>
  <fonts count="7">
    <font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b/>
      <sz val="10"/>
      <name val="Arial"/>
    </font>
    <font>
      <sz val="10"/>
      <name val="Arial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1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165" fontId="0" fillId="0" borderId="0" xfId="0" applyNumberFormat="1"/>
    <xf numFmtId="2" fontId="0" fillId="0" borderId="0" xfId="0" applyNumberFormat="1"/>
    <xf numFmtId="0" fontId="1" fillId="0" borderId="0" xfId="0" applyFont="1"/>
    <xf numFmtId="164" fontId="4" fillId="0" borderId="1" xfId="0" applyNumberFormat="1" applyFont="1" applyBorder="1"/>
    <xf numFmtId="2" fontId="4" fillId="0" borderId="1" xfId="0" applyNumberFormat="1" applyFont="1" applyBorder="1"/>
    <xf numFmtId="1" fontId="4" fillId="0" borderId="1" xfId="0" applyNumberFormat="1" applyFont="1" applyBorder="1"/>
    <xf numFmtId="0" fontId="5" fillId="0" borderId="1" xfId="0" applyFont="1" applyBorder="1"/>
    <xf numFmtId="164" fontId="1" fillId="0" borderId="0" xfId="0" applyNumberFormat="1" applyFont="1"/>
    <xf numFmtId="164" fontId="6" fillId="0" borderId="1" xfId="0" applyNumberFormat="1" applyFont="1" applyBorder="1"/>
    <xf numFmtId="2" fontId="6" fillId="0" borderId="1" xfId="0" applyNumberFormat="1" applyFont="1" applyBorder="1"/>
    <xf numFmtId="1" fontId="6" fillId="0" borderId="1" xfId="0" applyNumberFormat="1" applyFont="1" applyBorder="1"/>
    <xf numFmtId="0" fontId="6" fillId="0" borderId="1" xfId="0" applyFont="1" applyBorder="1"/>
    <xf numFmtId="164" fontId="2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0" fontId="2" fillId="0" borderId="0" xfId="0" applyFont="1"/>
    <xf numFmtId="164" fontId="5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4" fillId="0" borderId="1" xfId="0" applyFont="1" applyBorder="1"/>
    <xf numFmtId="1" fontId="5" fillId="0" borderId="0" xfId="0" applyNumberFormat="1" applyFont="1"/>
    <xf numFmtId="0" fontId="5" fillId="0" borderId="0" xfId="0" applyFont="1"/>
    <xf numFmtId="1" fontId="1" fillId="0" borderId="0" xfId="0" quotePrefix="1" applyNumberFormat="1" applyFont="1"/>
    <xf numFmtId="164" fontId="1" fillId="0" borderId="0" xfId="0" quotePrefix="1" applyNumberFormat="1" applyFont="1"/>
    <xf numFmtId="1" fontId="4" fillId="0" borderId="1" xfId="0" quotePrefix="1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X43"/>
  <sheetViews>
    <sheetView tabSelected="1" workbookViewId="0">
      <selection activeCell="A2" sqref="A2:H39"/>
    </sheetView>
  </sheetViews>
  <sheetFormatPr baseColWidth="10" defaultRowHeight="13"/>
  <cols>
    <col min="1" max="1" width="21.5703125" customWidth="1"/>
    <col min="2" max="2" width="3" style="2" customWidth="1"/>
    <col min="3" max="4" width="4.140625" style="2" customWidth="1"/>
    <col min="5" max="5" width="3.85546875" style="2" customWidth="1"/>
    <col min="6" max="6" width="3.5703125" style="2" customWidth="1"/>
    <col min="7" max="7" width="4.7109375" style="2" customWidth="1"/>
    <col min="8" max="8" width="5.7109375" style="2" customWidth="1"/>
    <col min="9" max="9" width="2.7109375" customWidth="1"/>
    <col min="10" max="10" width="20.28515625" customWidth="1"/>
    <col min="11" max="11" width="4.7109375" customWidth="1"/>
    <col min="12" max="12" width="3.28515625" customWidth="1"/>
    <col min="13" max="14" width="4.140625" customWidth="1"/>
    <col min="15" max="15" width="4.85546875" customWidth="1"/>
    <col min="16" max="16" width="4.7109375" customWidth="1"/>
    <col min="17" max="17" width="6.42578125" customWidth="1"/>
    <col min="18" max="18" width="3" customWidth="1"/>
    <col min="19" max="19" width="5.140625" customWidth="1"/>
    <col min="20" max="20" width="5.42578125" style="1" customWidth="1"/>
    <col min="21" max="22" width="5.28515625" style="1" customWidth="1"/>
    <col min="23" max="23" width="5.85546875" style="1" customWidth="1"/>
    <col min="24" max="24" width="7.140625" style="1" customWidth="1"/>
    <col min="25" max="25" width="5.28515625" style="1" customWidth="1"/>
    <col min="26" max="26" width="2" customWidth="1"/>
    <col min="27" max="27" width="6.140625" customWidth="1"/>
    <col min="28" max="29" width="2.85546875" customWidth="1"/>
    <col min="30" max="30" width="3.5703125" customWidth="1"/>
    <col min="31" max="31" width="4" customWidth="1"/>
    <col min="32" max="32" width="6.5703125" customWidth="1"/>
    <col min="33" max="33" width="5.28515625" customWidth="1"/>
    <col min="34" max="34" width="2.42578125" customWidth="1"/>
    <col min="35" max="35" width="5.140625" customWidth="1"/>
    <col min="36" max="38" width="4.140625" customWidth="1"/>
    <col min="39" max="39" width="4.85546875" customWidth="1"/>
    <col min="40" max="40" width="5.140625" customWidth="1"/>
    <col min="41" max="41" width="5.28515625" customWidth="1"/>
    <col min="42" max="42" width="2.42578125" customWidth="1"/>
    <col min="44" max="44" width="3.28515625" customWidth="1"/>
    <col min="45" max="48" width="4.140625" customWidth="1"/>
    <col min="49" max="49" width="4.7109375" customWidth="1"/>
    <col min="50" max="50" width="5.7109375" customWidth="1"/>
  </cols>
  <sheetData>
    <row r="1" spans="1:50">
      <c r="R1" t="s">
        <v>23</v>
      </c>
    </row>
    <row r="2" spans="1:50">
      <c r="A2" s="25" t="s">
        <v>85</v>
      </c>
      <c r="B2" s="11" t="s">
        <v>81</v>
      </c>
      <c r="C2" s="11" t="s">
        <v>18</v>
      </c>
      <c r="D2" s="11" t="s">
        <v>17</v>
      </c>
      <c r="E2" s="11" t="s">
        <v>22</v>
      </c>
      <c r="F2" s="30" t="s">
        <v>21</v>
      </c>
      <c r="G2" s="11" t="s">
        <v>20</v>
      </c>
      <c r="H2" s="11" t="s">
        <v>19</v>
      </c>
      <c r="J2" s="8" t="s">
        <v>85</v>
      </c>
      <c r="K2" s="5" t="s">
        <v>81</v>
      </c>
      <c r="L2" s="5" t="s">
        <v>18</v>
      </c>
      <c r="M2" s="5" t="s">
        <v>17</v>
      </c>
      <c r="N2" s="5" t="s">
        <v>22</v>
      </c>
      <c r="O2" s="28" t="s">
        <v>21</v>
      </c>
      <c r="P2" s="5" t="s">
        <v>20</v>
      </c>
      <c r="Q2" s="5" t="s">
        <v>19</v>
      </c>
      <c r="S2" s="5" t="s">
        <v>81</v>
      </c>
      <c r="T2" s="13" t="s">
        <v>18</v>
      </c>
      <c r="U2" s="13" t="s">
        <v>17</v>
      </c>
      <c r="V2" s="13" t="s">
        <v>22</v>
      </c>
      <c r="W2" s="29" t="s">
        <v>21</v>
      </c>
      <c r="X2" s="13" t="s">
        <v>20</v>
      </c>
      <c r="Y2" s="13" t="s">
        <v>19</v>
      </c>
      <c r="AA2" s="5" t="s">
        <v>81</v>
      </c>
      <c r="AB2" s="13" t="s">
        <v>18</v>
      </c>
      <c r="AC2" s="13" t="s">
        <v>17</v>
      </c>
      <c r="AD2" s="13" t="s">
        <v>22</v>
      </c>
      <c r="AE2" s="29" t="s">
        <v>21</v>
      </c>
      <c r="AF2" s="13" t="s">
        <v>20</v>
      </c>
      <c r="AG2" s="13" t="s">
        <v>19</v>
      </c>
      <c r="AI2" s="5" t="s">
        <v>81</v>
      </c>
      <c r="AJ2" s="13" t="s">
        <v>18</v>
      </c>
      <c r="AK2" s="13" t="s">
        <v>17</v>
      </c>
      <c r="AL2" s="13" t="s">
        <v>22</v>
      </c>
      <c r="AM2" s="29" t="s">
        <v>21</v>
      </c>
      <c r="AN2" s="13" t="s">
        <v>20</v>
      </c>
      <c r="AO2" s="13" t="s">
        <v>19</v>
      </c>
      <c r="AQ2" s="8" t="s">
        <v>85</v>
      </c>
      <c r="AR2" s="5" t="s">
        <v>81</v>
      </c>
      <c r="AS2" s="5" t="s">
        <v>18</v>
      </c>
      <c r="AT2" s="5" t="s">
        <v>17</v>
      </c>
      <c r="AU2" s="5" t="s">
        <v>16</v>
      </c>
      <c r="AV2" s="28" t="s">
        <v>15</v>
      </c>
      <c r="AW2" s="5" t="s">
        <v>14</v>
      </c>
      <c r="AX2" s="5" t="s">
        <v>13</v>
      </c>
    </row>
    <row r="3" spans="1:50">
      <c r="A3" s="12" t="s">
        <v>11</v>
      </c>
      <c r="B3" s="24">
        <v>82</v>
      </c>
      <c r="C3" s="24">
        <v>65</v>
      </c>
      <c r="D3" s="24">
        <v>47</v>
      </c>
      <c r="E3" s="24">
        <v>112</v>
      </c>
      <c r="F3" s="24">
        <v>28</v>
      </c>
      <c r="G3" s="24">
        <v>40</v>
      </c>
      <c r="H3" s="24">
        <v>446</v>
      </c>
      <c r="J3" t="s">
        <v>12</v>
      </c>
      <c r="K3" s="2">
        <v>34</v>
      </c>
      <c r="L3" s="2">
        <v>11</v>
      </c>
      <c r="M3" s="2">
        <v>24</v>
      </c>
      <c r="N3" s="2">
        <v>35</v>
      </c>
      <c r="O3" s="2">
        <v>1</v>
      </c>
      <c r="P3" s="2">
        <v>38</v>
      </c>
      <c r="Q3" s="2">
        <v>104</v>
      </c>
      <c r="S3">
        <f>K3/34</f>
        <v>1</v>
      </c>
      <c r="T3" s="1">
        <f>L3/$K$3</f>
        <v>0.3235294117647059</v>
      </c>
      <c r="U3" s="1">
        <f>M3/$K$3</f>
        <v>0.70588235294117652</v>
      </c>
      <c r="V3" s="1">
        <f>N3/$K$3</f>
        <v>1.0294117647058822</v>
      </c>
      <c r="W3" s="1">
        <f>O3/$K$3</f>
        <v>2.9411764705882353E-2</v>
      </c>
      <c r="X3" s="1">
        <f>P3/$K$3</f>
        <v>1.1176470588235294</v>
      </c>
      <c r="Y3" s="1">
        <f>Q3/$K$3</f>
        <v>3.0588235294117645</v>
      </c>
      <c r="AA3" s="2">
        <f>S3*48</f>
        <v>48</v>
      </c>
      <c r="AB3" s="2">
        <f>$AA$3*T3</f>
        <v>15.529411764705884</v>
      </c>
      <c r="AC3" s="2">
        <f>$AA$3*U3</f>
        <v>33.882352941176471</v>
      </c>
      <c r="AD3" s="2">
        <f>$AA$3*V3</f>
        <v>49.411764705882348</v>
      </c>
      <c r="AE3" s="2">
        <f>$AA$3*W3</f>
        <v>1.4117647058823528</v>
      </c>
      <c r="AF3" s="2">
        <f>$AA$3*X3</f>
        <v>53.647058823529413</v>
      </c>
      <c r="AG3" s="2">
        <f>$AA$3*Y3</f>
        <v>146.8235294117647</v>
      </c>
      <c r="AI3" s="2">
        <f>AA3+K3</f>
        <v>82</v>
      </c>
      <c r="AJ3" s="2">
        <f>AB3+L3</f>
        <v>26.529411764705884</v>
      </c>
      <c r="AK3" s="2">
        <f>AC3+M3</f>
        <v>57.882352941176471</v>
      </c>
      <c r="AL3" s="2">
        <f>AD3+N3</f>
        <v>84.411764705882348</v>
      </c>
      <c r="AM3" s="2">
        <f>AE3+O3</f>
        <v>2.4117647058823528</v>
      </c>
      <c r="AN3" s="2">
        <f>AF3+P3</f>
        <v>91.64705882352942</v>
      </c>
      <c r="AO3" s="2">
        <f>AG3+Q3</f>
        <v>250.8235294117647</v>
      </c>
      <c r="AQ3" t="s">
        <v>11</v>
      </c>
      <c r="AR3" s="2">
        <v>82</v>
      </c>
      <c r="AS3" s="2">
        <v>65</v>
      </c>
      <c r="AT3" s="2">
        <v>47</v>
      </c>
      <c r="AU3" s="2">
        <v>112</v>
      </c>
      <c r="AV3" s="2">
        <v>28</v>
      </c>
      <c r="AW3" s="2">
        <v>40</v>
      </c>
      <c r="AX3" s="2">
        <v>446</v>
      </c>
    </row>
    <row r="4" spans="1:50">
      <c r="A4" s="12" t="s">
        <v>9</v>
      </c>
      <c r="B4" s="24">
        <v>63</v>
      </c>
      <c r="C4" s="24">
        <v>26</v>
      </c>
      <c r="D4" s="24">
        <v>16</v>
      </c>
      <c r="E4" s="24">
        <v>42</v>
      </c>
      <c r="F4" s="24">
        <v>-18</v>
      </c>
      <c r="G4" s="24">
        <v>54</v>
      </c>
      <c r="H4" s="24">
        <v>185</v>
      </c>
      <c r="J4" t="s">
        <v>10</v>
      </c>
      <c r="K4" s="2">
        <v>34</v>
      </c>
      <c r="L4" s="2">
        <v>14</v>
      </c>
      <c r="M4" s="2">
        <v>15</v>
      </c>
      <c r="N4" s="2">
        <v>29</v>
      </c>
      <c r="O4" s="2">
        <v>-11</v>
      </c>
      <c r="P4" s="2">
        <v>55</v>
      </c>
      <c r="Q4" s="2">
        <v>117</v>
      </c>
      <c r="S4">
        <f>K4/34</f>
        <v>1</v>
      </c>
      <c r="T4" s="1">
        <f>L4/$K$3</f>
        <v>0.41176470588235292</v>
      </c>
      <c r="U4" s="1">
        <f>M4/$K$3</f>
        <v>0.44117647058823528</v>
      </c>
      <c r="V4" s="1">
        <f>N4/$K$3</f>
        <v>0.8529411764705882</v>
      </c>
      <c r="W4" s="1">
        <f>O4/$K$3</f>
        <v>-0.3235294117647059</v>
      </c>
      <c r="X4" s="1">
        <f>P4/$K$3</f>
        <v>1.6176470588235294</v>
      </c>
      <c r="Y4" s="1">
        <f>Q4/$K$3</f>
        <v>3.4411764705882355</v>
      </c>
      <c r="AA4" s="2">
        <f>S4*48</f>
        <v>48</v>
      </c>
      <c r="AB4" s="2">
        <f>$AA$3*T4</f>
        <v>19.764705882352942</v>
      </c>
      <c r="AC4" s="2">
        <f>$AA$3*U4</f>
        <v>21.176470588235293</v>
      </c>
      <c r="AD4" s="2">
        <f>$AA$3*V4</f>
        <v>40.941176470588232</v>
      </c>
      <c r="AE4" s="2">
        <f>$AA$3*W4</f>
        <v>-15.529411764705884</v>
      </c>
      <c r="AF4" s="2">
        <f>$AA$3*X4</f>
        <v>77.64705882352942</v>
      </c>
      <c r="AG4" s="2">
        <f>$AA$3*Y4</f>
        <v>165.1764705882353</v>
      </c>
      <c r="AI4" s="2">
        <f>AA4+K4</f>
        <v>82</v>
      </c>
      <c r="AJ4" s="2">
        <f>AB4+L4</f>
        <v>33.764705882352942</v>
      </c>
      <c r="AK4" s="2">
        <f>AC4+M4</f>
        <v>36.17647058823529</v>
      </c>
      <c r="AL4" s="2">
        <f>AD4+N4</f>
        <v>69.941176470588232</v>
      </c>
      <c r="AM4" s="2">
        <f>AE4+O4</f>
        <v>-26.529411764705884</v>
      </c>
      <c r="AN4" s="2">
        <f>AF4+P4</f>
        <v>132.64705882352942</v>
      </c>
      <c r="AO4" s="2">
        <f>AG4+Q4</f>
        <v>282.1764705882353</v>
      </c>
      <c r="AQ4" t="s">
        <v>9</v>
      </c>
      <c r="AR4" s="2">
        <v>63</v>
      </c>
      <c r="AS4" s="2">
        <v>26</v>
      </c>
      <c r="AT4" s="2">
        <v>16</v>
      </c>
      <c r="AU4" s="2">
        <v>42</v>
      </c>
      <c r="AV4" s="2">
        <v>-18</v>
      </c>
      <c r="AW4" s="2">
        <v>54</v>
      </c>
      <c r="AX4" s="2">
        <v>185</v>
      </c>
    </row>
    <row r="5" spans="1:50">
      <c r="A5" s="12" t="s">
        <v>7</v>
      </c>
      <c r="B5" s="24">
        <v>67</v>
      </c>
      <c r="C5" s="24">
        <v>7</v>
      </c>
      <c r="D5" s="24">
        <v>9</v>
      </c>
      <c r="E5" s="24">
        <v>16</v>
      </c>
      <c r="F5" s="24">
        <v>5</v>
      </c>
      <c r="G5" s="24">
        <v>12</v>
      </c>
      <c r="H5" s="24">
        <v>100</v>
      </c>
      <c r="J5" t="s">
        <v>8</v>
      </c>
      <c r="K5" s="2">
        <v>34</v>
      </c>
      <c r="L5" s="2">
        <v>6</v>
      </c>
      <c r="M5" s="2">
        <v>19</v>
      </c>
      <c r="N5" s="2">
        <v>25</v>
      </c>
      <c r="O5" s="2">
        <v>-15</v>
      </c>
      <c r="P5" s="2">
        <v>45</v>
      </c>
      <c r="Q5" s="2">
        <v>75</v>
      </c>
      <c r="S5">
        <f>K5/34</f>
        <v>1</v>
      </c>
      <c r="T5" s="1">
        <f>L5/$K$3</f>
        <v>0.17647058823529413</v>
      </c>
      <c r="U5" s="1">
        <f>M5/$K$3</f>
        <v>0.55882352941176472</v>
      </c>
      <c r="V5" s="1">
        <f>N5/$K$3</f>
        <v>0.73529411764705888</v>
      </c>
      <c r="W5" s="1">
        <f>O5/$K$3</f>
        <v>-0.44117647058823528</v>
      </c>
      <c r="X5" s="1">
        <f>P5/$K$3</f>
        <v>1.3235294117647058</v>
      </c>
      <c r="Y5" s="1">
        <f>Q5/$K$3</f>
        <v>2.2058823529411766</v>
      </c>
      <c r="AA5" s="2">
        <f>S5*48</f>
        <v>48</v>
      </c>
      <c r="AB5" s="2">
        <f>$AA$3*T5</f>
        <v>8.4705882352941178</v>
      </c>
      <c r="AC5" s="2">
        <f>$AA$3*U5</f>
        <v>26.823529411764707</v>
      </c>
      <c r="AD5" s="2">
        <f>$AA$3*V5</f>
        <v>35.294117647058826</v>
      </c>
      <c r="AE5" s="2">
        <f>$AA$3*W5</f>
        <v>-21.176470588235293</v>
      </c>
      <c r="AF5" s="2">
        <f>$AA$3*X5</f>
        <v>63.529411764705884</v>
      </c>
      <c r="AG5" s="2">
        <f>$AA$3*Y5</f>
        <v>105.88235294117648</v>
      </c>
      <c r="AI5" s="2">
        <f>AA5+K5</f>
        <v>82</v>
      </c>
      <c r="AJ5" s="2">
        <f>AB5+L5</f>
        <v>14.470588235294118</v>
      </c>
      <c r="AK5" s="2">
        <f>AC5+M5</f>
        <v>45.82352941176471</v>
      </c>
      <c r="AL5" s="2">
        <f>AD5+N5</f>
        <v>60.294117647058826</v>
      </c>
      <c r="AM5" s="2">
        <f>AE5+O5</f>
        <v>-36.17647058823529</v>
      </c>
      <c r="AN5" s="2">
        <f>AF5+P5</f>
        <v>108.52941176470588</v>
      </c>
      <c r="AO5" s="2">
        <f>AG5+Q5</f>
        <v>180.88235294117646</v>
      </c>
      <c r="AQ5" t="s">
        <v>7</v>
      </c>
      <c r="AR5" s="2">
        <v>67</v>
      </c>
      <c r="AS5" s="2">
        <v>7</v>
      </c>
      <c r="AT5" s="2">
        <v>9</v>
      </c>
      <c r="AU5" s="2">
        <v>16</v>
      </c>
      <c r="AV5" s="2">
        <v>5</v>
      </c>
      <c r="AW5" s="2">
        <v>12</v>
      </c>
      <c r="AX5" s="2">
        <v>100</v>
      </c>
    </row>
    <row r="6" spans="1:50">
      <c r="A6" s="12" t="s">
        <v>5</v>
      </c>
      <c r="B6" s="24">
        <v>82</v>
      </c>
      <c r="C6" s="24">
        <v>21</v>
      </c>
      <c r="D6" s="24">
        <v>16</v>
      </c>
      <c r="E6" s="24">
        <v>37</v>
      </c>
      <c r="F6" s="24">
        <v>-3</v>
      </c>
      <c r="G6" s="24">
        <v>35</v>
      </c>
      <c r="H6" s="24">
        <v>122</v>
      </c>
      <c r="J6" t="s">
        <v>6</v>
      </c>
      <c r="K6" s="2">
        <v>34</v>
      </c>
      <c r="L6" s="2">
        <v>10</v>
      </c>
      <c r="M6" s="2">
        <v>7</v>
      </c>
      <c r="N6" s="2">
        <v>17</v>
      </c>
      <c r="O6" s="2">
        <v>-8</v>
      </c>
      <c r="P6" s="2">
        <v>23</v>
      </c>
      <c r="Q6" s="2">
        <v>84</v>
      </c>
      <c r="S6">
        <f>K6/34</f>
        <v>1</v>
      </c>
      <c r="T6" s="1">
        <f>L6/$K$3</f>
        <v>0.29411764705882354</v>
      </c>
      <c r="U6" s="1">
        <f>M6/$K$3</f>
        <v>0.20588235294117646</v>
      </c>
      <c r="V6" s="1">
        <f>N6/$K$3</f>
        <v>0.5</v>
      </c>
      <c r="W6" s="1">
        <f>O6/$K$3</f>
        <v>-0.23529411764705882</v>
      </c>
      <c r="X6" s="1">
        <f>P6/$K$3</f>
        <v>0.67647058823529416</v>
      </c>
      <c r="Y6" s="1">
        <f>Q6/$K$3</f>
        <v>2.4705882352941178</v>
      </c>
      <c r="AA6" s="2">
        <f>S6*48</f>
        <v>48</v>
      </c>
      <c r="AB6" s="2">
        <f>$AA$3*T6</f>
        <v>14.117647058823529</v>
      </c>
      <c r="AC6" s="2">
        <f>$AA$3*U6</f>
        <v>9.882352941176471</v>
      </c>
      <c r="AD6" s="2">
        <f>$AA$3*V6</f>
        <v>24</v>
      </c>
      <c r="AE6" s="2">
        <f>$AA$3*W6</f>
        <v>-11.294117647058822</v>
      </c>
      <c r="AF6" s="2">
        <f>$AA$3*X6</f>
        <v>32.470588235294116</v>
      </c>
      <c r="AG6" s="2">
        <f>$AA$3*Y6</f>
        <v>118.58823529411765</v>
      </c>
      <c r="AI6" s="2">
        <f>AA6+K6</f>
        <v>82</v>
      </c>
      <c r="AJ6" s="2">
        <f>AB6+L6</f>
        <v>24.117647058823529</v>
      </c>
      <c r="AK6" s="2">
        <f>AC6+M6</f>
        <v>16.882352941176471</v>
      </c>
      <c r="AL6" s="2">
        <f>AD6+N6</f>
        <v>41</v>
      </c>
      <c r="AM6" s="2">
        <f>AE6+O6</f>
        <v>-19.294117647058822</v>
      </c>
      <c r="AN6" s="2">
        <f>AF6+P6</f>
        <v>55.470588235294116</v>
      </c>
      <c r="AO6" s="2">
        <f>AG6+Q6</f>
        <v>202.58823529411765</v>
      </c>
      <c r="AQ6" t="s">
        <v>5</v>
      </c>
      <c r="AR6" s="2">
        <v>82</v>
      </c>
      <c r="AS6" s="2">
        <v>21</v>
      </c>
      <c r="AT6" s="2">
        <v>16</v>
      </c>
      <c r="AU6" s="2">
        <v>37</v>
      </c>
      <c r="AV6" s="2">
        <v>-3</v>
      </c>
      <c r="AW6" s="2">
        <v>35</v>
      </c>
      <c r="AX6" s="2">
        <v>122</v>
      </c>
    </row>
    <row r="7" spans="1:50">
      <c r="A7" s="12" t="s">
        <v>3</v>
      </c>
      <c r="B7" s="24">
        <v>67</v>
      </c>
      <c r="C7" s="24">
        <v>5</v>
      </c>
      <c r="D7" s="24">
        <v>7</v>
      </c>
      <c r="E7" s="24">
        <v>12</v>
      </c>
      <c r="F7" s="24">
        <v>1</v>
      </c>
      <c r="G7" s="24">
        <v>34</v>
      </c>
      <c r="H7" s="24">
        <v>66</v>
      </c>
      <c r="J7" t="s">
        <v>4</v>
      </c>
      <c r="K7" s="2">
        <v>34</v>
      </c>
      <c r="L7" s="2">
        <v>3</v>
      </c>
      <c r="M7" s="2">
        <v>12</v>
      </c>
      <c r="N7" s="2">
        <v>15</v>
      </c>
      <c r="O7" s="2">
        <v>-15</v>
      </c>
      <c r="P7" s="2">
        <v>4</v>
      </c>
      <c r="Q7" s="2">
        <v>44</v>
      </c>
      <c r="S7">
        <f>K7/34</f>
        <v>1</v>
      </c>
      <c r="T7" s="1">
        <f>L7/$K$3</f>
        <v>8.8235294117647065E-2</v>
      </c>
      <c r="U7" s="1">
        <f>M7/$K$3</f>
        <v>0.35294117647058826</v>
      </c>
      <c r="V7" s="1">
        <f>N7/$K$3</f>
        <v>0.44117647058823528</v>
      </c>
      <c r="W7" s="1">
        <f>O7/$K$3</f>
        <v>-0.44117647058823528</v>
      </c>
      <c r="X7" s="1">
        <f>P7/$K$3</f>
        <v>0.11764705882352941</v>
      </c>
      <c r="Y7" s="1">
        <f>Q7/$K$3</f>
        <v>1.2941176470588236</v>
      </c>
      <c r="AA7" s="2">
        <f>S7*48</f>
        <v>48</v>
      </c>
      <c r="AB7" s="2">
        <f>$AA$3*T7</f>
        <v>4.2352941176470589</v>
      </c>
      <c r="AC7" s="2">
        <f>$AA$3*U7</f>
        <v>16.941176470588236</v>
      </c>
      <c r="AD7" s="2">
        <f>$AA$3*V7</f>
        <v>21.176470588235293</v>
      </c>
      <c r="AE7" s="2">
        <f>$AA$3*W7</f>
        <v>-21.176470588235293</v>
      </c>
      <c r="AF7" s="2">
        <f>$AA$3*X7</f>
        <v>5.6470588235294112</v>
      </c>
      <c r="AG7" s="2">
        <f>$AA$3*Y7</f>
        <v>62.117647058823536</v>
      </c>
      <c r="AI7" s="2">
        <f>AA7+K7</f>
        <v>82</v>
      </c>
      <c r="AJ7" s="2">
        <f>AB7+L7</f>
        <v>7.2352941176470589</v>
      </c>
      <c r="AK7" s="2">
        <f>AC7+M7</f>
        <v>28.941176470588236</v>
      </c>
      <c r="AL7" s="2">
        <f>AD7+N7</f>
        <v>36.17647058823529</v>
      </c>
      <c r="AM7" s="2">
        <f>AE7+O7</f>
        <v>-36.17647058823529</v>
      </c>
      <c r="AN7" s="2">
        <f>AF7+P7</f>
        <v>9.6470588235294112</v>
      </c>
      <c r="AO7" s="2">
        <f>AG7+Q7</f>
        <v>106.11764705882354</v>
      </c>
      <c r="AQ7" t="s">
        <v>3</v>
      </c>
      <c r="AR7" s="2">
        <v>67</v>
      </c>
      <c r="AS7" s="2">
        <v>5</v>
      </c>
      <c r="AT7" s="2">
        <v>7</v>
      </c>
      <c r="AU7" s="2">
        <v>12</v>
      </c>
      <c r="AV7" s="2">
        <v>1</v>
      </c>
      <c r="AW7" s="2">
        <v>34</v>
      </c>
      <c r="AX7" s="2">
        <v>66</v>
      </c>
    </row>
    <row r="8" spans="1:50">
      <c r="A8" s="12" t="s">
        <v>1</v>
      </c>
      <c r="B8" s="24">
        <v>80</v>
      </c>
      <c r="C8" s="24">
        <v>5</v>
      </c>
      <c r="D8" s="24">
        <v>3</v>
      </c>
      <c r="E8" s="24">
        <v>8</v>
      </c>
      <c r="F8" s="24">
        <v>-7</v>
      </c>
      <c r="G8" s="24">
        <v>119</v>
      </c>
      <c r="H8" s="24">
        <v>59</v>
      </c>
      <c r="J8" t="s">
        <v>2</v>
      </c>
      <c r="K8" s="2">
        <v>28</v>
      </c>
      <c r="L8" s="2">
        <v>5</v>
      </c>
      <c r="M8" s="2">
        <v>10</v>
      </c>
      <c r="N8" s="2">
        <v>15</v>
      </c>
      <c r="O8" s="2">
        <v>4</v>
      </c>
      <c r="P8" s="2">
        <v>20</v>
      </c>
      <c r="Q8" s="2">
        <v>37</v>
      </c>
      <c r="S8">
        <f>K8/34</f>
        <v>0.82352941176470584</v>
      </c>
      <c r="T8" s="1">
        <f>L8/$K$3</f>
        <v>0.14705882352941177</v>
      </c>
      <c r="U8" s="1">
        <f>M8/$K$3</f>
        <v>0.29411764705882354</v>
      </c>
      <c r="V8" s="1">
        <f>N8/$K$3</f>
        <v>0.44117647058823528</v>
      </c>
      <c r="W8" s="1">
        <f>O8/$K$3</f>
        <v>0.11764705882352941</v>
      </c>
      <c r="X8" s="1">
        <f>P8/$K$3</f>
        <v>0.58823529411764708</v>
      </c>
      <c r="Y8" s="1">
        <f>Q8/$K$3</f>
        <v>1.088235294117647</v>
      </c>
      <c r="AA8" s="2">
        <f>S8*48</f>
        <v>39.529411764705884</v>
      </c>
      <c r="AB8" s="2">
        <f>$AA$3*T8</f>
        <v>7.0588235294117645</v>
      </c>
      <c r="AC8" s="2">
        <f>$AA$3*U8</f>
        <v>14.117647058823529</v>
      </c>
      <c r="AD8" s="2">
        <f>$AA$3*V8</f>
        <v>21.176470588235293</v>
      </c>
      <c r="AE8" s="2">
        <f>$AA$3*W8</f>
        <v>5.6470588235294112</v>
      </c>
      <c r="AF8" s="2">
        <f>$AA$3*X8</f>
        <v>28.235294117647058</v>
      </c>
      <c r="AG8" s="2">
        <f>$AA$3*Y8</f>
        <v>52.235294117647058</v>
      </c>
      <c r="AI8" s="2">
        <f>AA8+K8</f>
        <v>67.529411764705884</v>
      </c>
      <c r="AJ8" s="2">
        <f>AB8+L8</f>
        <v>12.058823529411764</v>
      </c>
      <c r="AK8" s="2">
        <f>AC8+M8</f>
        <v>24.117647058823529</v>
      </c>
      <c r="AL8" s="2">
        <f>AD8+N8</f>
        <v>36.17647058823529</v>
      </c>
      <c r="AM8" s="2">
        <f>AE8+O8</f>
        <v>9.6470588235294112</v>
      </c>
      <c r="AN8" s="2">
        <f>AF8+P8</f>
        <v>48.235294117647058</v>
      </c>
      <c r="AO8" s="2">
        <f>AG8+Q8</f>
        <v>89.235294117647058</v>
      </c>
      <c r="AQ8" t="s">
        <v>1</v>
      </c>
      <c r="AR8" s="2">
        <v>80</v>
      </c>
      <c r="AS8" s="2">
        <v>5</v>
      </c>
      <c r="AT8" s="2">
        <v>3</v>
      </c>
      <c r="AU8" s="2">
        <v>8</v>
      </c>
      <c r="AV8" s="2">
        <v>-7</v>
      </c>
      <c r="AW8" s="2">
        <v>119</v>
      </c>
      <c r="AX8" s="2">
        <v>59</v>
      </c>
    </row>
    <row r="9" spans="1:50">
      <c r="A9" s="12" t="s">
        <v>57</v>
      </c>
      <c r="B9" s="24">
        <v>23</v>
      </c>
      <c r="C9" s="24">
        <v>1</v>
      </c>
      <c r="D9" s="24">
        <v>5</v>
      </c>
      <c r="E9" s="24">
        <v>6</v>
      </c>
      <c r="F9" s="24">
        <v>4</v>
      </c>
      <c r="G9" s="24">
        <v>6</v>
      </c>
      <c r="H9" s="24">
        <v>40</v>
      </c>
      <c r="J9" t="s">
        <v>0</v>
      </c>
      <c r="K9" s="2">
        <v>34</v>
      </c>
      <c r="L9" s="2">
        <v>4</v>
      </c>
      <c r="M9" s="2">
        <v>7</v>
      </c>
      <c r="N9" s="2">
        <v>11</v>
      </c>
      <c r="O9" s="2">
        <v>-8</v>
      </c>
      <c r="P9" s="2">
        <v>14</v>
      </c>
      <c r="Q9" s="2">
        <v>48</v>
      </c>
      <c r="S9">
        <f>K9/34</f>
        <v>1</v>
      </c>
      <c r="T9" s="1">
        <f>L9/$K$3</f>
        <v>0.11764705882352941</v>
      </c>
      <c r="U9" s="1">
        <f>M9/$K$3</f>
        <v>0.20588235294117646</v>
      </c>
      <c r="V9" s="1">
        <f>N9/$K$3</f>
        <v>0.3235294117647059</v>
      </c>
      <c r="W9" s="1">
        <f>O9/$K$3</f>
        <v>-0.23529411764705882</v>
      </c>
      <c r="X9" s="1">
        <f>P9/$K$3</f>
        <v>0.41176470588235292</v>
      </c>
      <c r="Y9" s="1">
        <f>Q9/$K$3</f>
        <v>1.411764705882353</v>
      </c>
      <c r="AA9" s="2">
        <f>S9*48</f>
        <v>48</v>
      </c>
      <c r="AB9" s="2">
        <f>$AA$3*T9</f>
        <v>5.6470588235294112</v>
      </c>
      <c r="AC9" s="2">
        <f>$AA$3*U9</f>
        <v>9.882352941176471</v>
      </c>
      <c r="AD9" s="2">
        <f>$AA$3*V9</f>
        <v>15.529411764705884</v>
      </c>
      <c r="AE9" s="2">
        <f>$AA$3*W9</f>
        <v>-11.294117647058822</v>
      </c>
      <c r="AF9" s="2">
        <f>$AA$3*X9</f>
        <v>19.764705882352942</v>
      </c>
      <c r="AG9" s="2">
        <f>$AA$3*Y9</f>
        <v>67.764705882352942</v>
      </c>
      <c r="AI9" s="2">
        <f>AA9+K9</f>
        <v>82</v>
      </c>
      <c r="AJ9" s="2">
        <f>AB9+L9</f>
        <v>9.6470588235294112</v>
      </c>
      <c r="AK9" s="2">
        <f>AC9+M9</f>
        <v>16.882352941176471</v>
      </c>
      <c r="AL9" s="2">
        <f>AD9+N9</f>
        <v>26.529411764705884</v>
      </c>
      <c r="AM9" s="2">
        <f>AE9+O9</f>
        <v>-19.294117647058822</v>
      </c>
      <c r="AN9" s="2">
        <f>AF9+P9</f>
        <v>33.764705882352942</v>
      </c>
      <c r="AO9" s="2">
        <f>AG9+Q9</f>
        <v>115.76470588235294</v>
      </c>
      <c r="AQ9" t="s">
        <v>57</v>
      </c>
      <c r="AR9" s="2">
        <v>23</v>
      </c>
      <c r="AS9" s="2">
        <v>1</v>
      </c>
      <c r="AT9" s="2">
        <v>5</v>
      </c>
      <c r="AU9" s="2">
        <v>6</v>
      </c>
      <c r="AV9" s="2">
        <v>4</v>
      </c>
      <c r="AW9" s="2">
        <v>6</v>
      </c>
      <c r="AX9" s="2">
        <v>40</v>
      </c>
    </row>
    <row r="10" spans="1:50">
      <c r="A10" s="12" t="s">
        <v>55</v>
      </c>
      <c r="B10" s="24">
        <v>72</v>
      </c>
      <c r="C10" s="24">
        <v>5</v>
      </c>
      <c r="D10" s="24">
        <v>13</v>
      </c>
      <c r="E10" s="24">
        <v>18</v>
      </c>
      <c r="F10" s="24">
        <v>12</v>
      </c>
      <c r="G10" s="24">
        <v>28</v>
      </c>
      <c r="H10" s="24">
        <v>36</v>
      </c>
      <c r="J10" t="s">
        <v>56</v>
      </c>
      <c r="K10" s="2">
        <v>34</v>
      </c>
      <c r="L10" s="2">
        <v>6</v>
      </c>
      <c r="M10" s="2">
        <v>4</v>
      </c>
      <c r="N10" s="2">
        <v>10</v>
      </c>
      <c r="O10" s="2">
        <v>-5</v>
      </c>
      <c r="P10" s="2">
        <v>11</v>
      </c>
      <c r="Q10" s="2">
        <v>40</v>
      </c>
      <c r="S10">
        <f>K10/34</f>
        <v>1</v>
      </c>
      <c r="T10" s="1">
        <f>L10/$K$3</f>
        <v>0.17647058823529413</v>
      </c>
      <c r="U10" s="1">
        <f>M10/$K$3</f>
        <v>0.11764705882352941</v>
      </c>
      <c r="V10" s="1">
        <f>N10/$K$3</f>
        <v>0.29411764705882354</v>
      </c>
      <c r="W10" s="1">
        <f>O10/$K$3</f>
        <v>-0.14705882352941177</v>
      </c>
      <c r="X10" s="1">
        <f>P10/$K$3</f>
        <v>0.3235294117647059</v>
      </c>
      <c r="Y10" s="1">
        <f>Q10/$K$3</f>
        <v>1.1764705882352942</v>
      </c>
      <c r="AA10" s="2">
        <f>S10*48</f>
        <v>48</v>
      </c>
      <c r="AB10" s="2">
        <f>$AA$3*T10</f>
        <v>8.4705882352941178</v>
      </c>
      <c r="AC10" s="2">
        <f>$AA$3*U10</f>
        <v>5.6470588235294112</v>
      </c>
      <c r="AD10" s="2">
        <f>$AA$3*V10</f>
        <v>14.117647058823529</v>
      </c>
      <c r="AE10" s="2">
        <f>$AA$3*W10</f>
        <v>-7.0588235294117645</v>
      </c>
      <c r="AF10" s="2">
        <f>$AA$3*X10</f>
        <v>15.529411764705884</v>
      </c>
      <c r="AG10" s="2">
        <f>$AA$3*Y10</f>
        <v>56.470588235294116</v>
      </c>
      <c r="AI10" s="2">
        <f>AA10+K10</f>
        <v>82</v>
      </c>
      <c r="AJ10" s="2">
        <f>AB10+L10</f>
        <v>14.470588235294118</v>
      </c>
      <c r="AK10" s="2">
        <f>AC10+M10</f>
        <v>9.6470588235294112</v>
      </c>
      <c r="AL10" s="2">
        <f>AD10+N10</f>
        <v>24.117647058823529</v>
      </c>
      <c r="AM10" s="2">
        <f>AE10+O10</f>
        <v>-12.058823529411764</v>
      </c>
      <c r="AN10" s="2">
        <f>AF10+P10</f>
        <v>26.529411764705884</v>
      </c>
      <c r="AO10" s="2">
        <f>AG10+Q10</f>
        <v>96.470588235294116</v>
      </c>
      <c r="AQ10" t="s">
        <v>55</v>
      </c>
      <c r="AR10" s="2">
        <v>72</v>
      </c>
      <c r="AS10" s="2">
        <v>5</v>
      </c>
      <c r="AT10" s="2">
        <v>13</v>
      </c>
      <c r="AU10" s="2">
        <v>18</v>
      </c>
      <c r="AV10" s="2">
        <v>12</v>
      </c>
      <c r="AW10" s="2">
        <v>28</v>
      </c>
      <c r="AX10" s="2">
        <v>36</v>
      </c>
    </row>
    <row r="11" spans="1:50">
      <c r="A11" s="12" t="s">
        <v>53</v>
      </c>
      <c r="B11" s="24">
        <v>51</v>
      </c>
      <c r="C11" s="24">
        <v>2</v>
      </c>
      <c r="D11" s="24">
        <v>7</v>
      </c>
      <c r="E11" s="24">
        <v>9</v>
      </c>
      <c r="F11" s="24">
        <v>1</v>
      </c>
      <c r="G11" s="24">
        <v>96</v>
      </c>
      <c r="H11" s="24">
        <v>48</v>
      </c>
      <c r="J11" t="s">
        <v>54</v>
      </c>
      <c r="K11" s="2">
        <v>21</v>
      </c>
      <c r="L11" s="2">
        <v>3</v>
      </c>
      <c r="M11" s="2">
        <v>6</v>
      </c>
      <c r="N11" s="2">
        <v>9</v>
      </c>
      <c r="O11" s="2">
        <v>-4</v>
      </c>
      <c r="P11" s="2">
        <v>10</v>
      </c>
      <c r="Q11" s="2">
        <v>52</v>
      </c>
      <c r="S11">
        <f>K11/34</f>
        <v>0.61764705882352944</v>
      </c>
      <c r="T11" s="1">
        <f>L11/$K$3</f>
        <v>8.8235294117647065E-2</v>
      </c>
      <c r="U11" s="1">
        <f>M11/$K$3</f>
        <v>0.17647058823529413</v>
      </c>
      <c r="V11" s="1">
        <f>N11/$K$3</f>
        <v>0.26470588235294118</v>
      </c>
      <c r="W11" s="1">
        <f>O11/$K$3</f>
        <v>-0.11764705882352941</v>
      </c>
      <c r="X11" s="1">
        <f>P11/$K$3</f>
        <v>0.29411764705882354</v>
      </c>
      <c r="Y11" s="1">
        <f>Q11/$K$3</f>
        <v>1.5294117647058822</v>
      </c>
      <c r="AA11" s="2">
        <f>S11*48</f>
        <v>29.647058823529413</v>
      </c>
      <c r="AB11" s="2">
        <f>$AA$3*T11</f>
        <v>4.2352941176470589</v>
      </c>
      <c r="AC11" s="2">
        <f>$AA$3*U11</f>
        <v>8.4705882352941178</v>
      </c>
      <c r="AD11" s="2">
        <f>$AA$3*V11</f>
        <v>12.705882352941178</v>
      </c>
      <c r="AE11" s="2">
        <f>$AA$3*W11</f>
        <v>-5.6470588235294112</v>
      </c>
      <c r="AF11" s="2">
        <f>$AA$3*X11</f>
        <v>14.117647058823529</v>
      </c>
      <c r="AG11" s="2">
        <f>$AA$3*Y11</f>
        <v>73.411764705882348</v>
      </c>
      <c r="AI11" s="2">
        <f>AA11+K11</f>
        <v>50.647058823529413</v>
      </c>
      <c r="AJ11" s="2">
        <f>AB11+L11</f>
        <v>7.2352941176470589</v>
      </c>
      <c r="AK11" s="2">
        <f>AC11+M11</f>
        <v>14.470588235294118</v>
      </c>
      <c r="AL11" s="2">
        <f>AD11+N11</f>
        <v>21.705882352941178</v>
      </c>
      <c r="AM11" s="2">
        <f>AE11+O11</f>
        <v>-9.6470588235294112</v>
      </c>
      <c r="AN11" s="2">
        <f>AF11+P11</f>
        <v>24.117647058823529</v>
      </c>
      <c r="AO11" s="2">
        <f>AG11+Q11</f>
        <v>125.41176470588235</v>
      </c>
      <c r="AQ11" t="s">
        <v>53</v>
      </c>
      <c r="AR11" s="2">
        <v>51</v>
      </c>
      <c r="AS11" s="2">
        <v>2</v>
      </c>
      <c r="AT11" s="2">
        <v>7</v>
      </c>
      <c r="AU11" s="2">
        <v>9</v>
      </c>
      <c r="AV11" s="2">
        <v>1</v>
      </c>
      <c r="AW11" s="2">
        <v>96</v>
      </c>
      <c r="AX11" s="2">
        <v>48</v>
      </c>
    </row>
    <row r="12" spans="1:50">
      <c r="A12" s="12" t="s">
        <v>52</v>
      </c>
      <c r="B12" s="24">
        <v>77</v>
      </c>
      <c r="C12" s="24">
        <v>7</v>
      </c>
      <c r="D12" s="24">
        <v>11</v>
      </c>
      <c r="E12" s="24">
        <v>18</v>
      </c>
      <c r="F12" s="24">
        <v>1</v>
      </c>
      <c r="G12" s="24">
        <v>74</v>
      </c>
      <c r="H12" s="24">
        <v>111</v>
      </c>
      <c r="J12" t="s">
        <v>51</v>
      </c>
      <c r="K12" s="2">
        <v>16</v>
      </c>
      <c r="L12" s="2">
        <v>5</v>
      </c>
      <c r="M12" s="2">
        <v>3</v>
      </c>
      <c r="N12" s="2">
        <v>8</v>
      </c>
      <c r="O12" s="2">
        <v>-9</v>
      </c>
      <c r="P12" s="2">
        <v>4</v>
      </c>
      <c r="Q12" s="2">
        <v>26</v>
      </c>
      <c r="S12">
        <f>K12/34</f>
        <v>0.47058823529411764</v>
      </c>
      <c r="T12" s="1">
        <f>L12/$K$3</f>
        <v>0.14705882352941177</v>
      </c>
      <c r="U12" s="1">
        <f>M12/$K$3</f>
        <v>8.8235294117647065E-2</v>
      </c>
      <c r="V12" s="1">
        <f>N12/$K$3</f>
        <v>0.23529411764705882</v>
      </c>
      <c r="W12" s="1">
        <f>O12/$K$3</f>
        <v>-0.26470588235294118</v>
      </c>
      <c r="X12" s="1">
        <f>P12/$K$3</f>
        <v>0.11764705882352941</v>
      </c>
      <c r="Y12" s="1">
        <f>Q12/$K$3</f>
        <v>0.76470588235294112</v>
      </c>
      <c r="AA12" s="2">
        <f>S12*48</f>
        <v>22.588235294117645</v>
      </c>
      <c r="AB12" s="2">
        <f>$AA$3*T12</f>
        <v>7.0588235294117645</v>
      </c>
      <c r="AC12" s="2">
        <f>$AA$3*U12</f>
        <v>4.2352941176470589</v>
      </c>
      <c r="AD12" s="2">
        <f>$AA$3*V12</f>
        <v>11.294117647058822</v>
      </c>
      <c r="AE12" s="2">
        <f>$AA$3*W12</f>
        <v>-12.705882352941178</v>
      </c>
      <c r="AF12" s="2">
        <f>$AA$3*X12</f>
        <v>5.6470588235294112</v>
      </c>
      <c r="AG12" s="2">
        <f>$AA$3*Y12</f>
        <v>36.705882352941174</v>
      </c>
      <c r="AI12" s="2">
        <f>AA12+K12</f>
        <v>38.588235294117645</v>
      </c>
      <c r="AJ12" s="2">
        <f>AB12+L12</f>
        <v>12.058823529411764</v>
      </c>
      <c r="AK12" s="2">
        <f>AC12+M12</f>
        <v>7.2352941176470589</v>
      </c>
      <c r="AL12" s="2">
        <f>AD12+N12</f>
        <v>19.294117647058822</v>
      </c>
      <c r="AM12" s="2">
        <f>AE12+O12</f>
        <v>-21.705882352941178</v>
      </c>
      <c r="AN12" s="2">
        <f>AF12+P12</f>
        <v>9.6470588235294112</v>
      </c>
      <c r="AO12" s="2">
        <f>AG12+Q12</f>
        <v>62.705882352941174</v>
      </c>
      <c r="AQ12" t="s">
        <v>50</v>
      </c>
      <c r="AR12" s="2">
        <v>77</v>
      </c>
      <c r="AS12" s="2">
        <v>7</v>
      </c>
      <c r="AT12" s="2">
        <v>11</v>
      </c>
      <c r="AU12" s="2">
        <v>18</v>
      </c>
      <c r="AV12" s="2">
        <v>1</v>
      </c>
      <c r="AW12" s="2">
        <v>74</v>
      </c>
      <c r="AX12" s="2">
        <v>111</v>
      </c>
    </row>
    <row r="13" spans="1:50">
      <c r="A13" s="12" t="s">
        <v>48</v>
      </c>
      <c r="B13" s="24">
        <v>17</v>
      </c>
      <c r="C13" s="24">
        <v>3</v>
      </c>
      <c r="D13" s="24">
        <v>4</v>
      </c>
      <c r="E13" s="24">
        <v>7</v>
      </c>
      <c r="F13" s="24">
        <v>5</v>
      </c>
      <c r="G13" s="24">
        <v>27</v>
      </c>
      <c r="H13" s="24">
        <v>18</v>
      </c>
      <c r="J13" t="s">
        <v>49</v>
      </c>
      <c r="K13" s="2">
        <v>32</v>
      </c>
      <c r="L13" s="2">
        <v>0</v>
      </c>
      <c r="M13" s="2">
        <v>8</v>
      </c>
      <c r="N13" s="2">
        <v>8</v>
      </c>
      <c r="O13" s="2">
        <v>-10</v>
      </c>
      <c r="P13" s="2">
        <v>28</v>
      </c>
      <c r="Q13" s="2">
        <v>22</v>
      </c>
      <c r="S13">
        <f>K13/34</f>
        <v>0.94117647058823528</v>
      </c>
      <c r="T13" s="1">
        <f>L13/$K$3</f>
        <v>0</v>
      </c>
      <c r="U13" s="1">
        <f>M13/$K$3</f>
        <v>0.23529411764705882</v>
      </c>
      <c r="V13" s="1">
        <f>N13/$K$3</f>
        <v>0.23529411764705882</v>
      </c>
      <c r="W13" s="1">
        <f>O13/$K$3</f>
        <v>-0.29411764705882354</v>
      </c>
      <c r="X13" s="1">
        <f>P13/$K$3</f>
        <v>0.82352941176470584</v>
      </c>
      <c r="Y13" s="1">
        <f>Q13/$K$3</f>
        <v>0.6470588235294118</v>
      </c>
      <c r="AA13" s="2">
        <f>S13*48</f>
        <v>45.17647058823529</v>
      </c>
      <c r="AB13" s="2">
        <f>$AA$3*T13</f>
        <v>0</v>
      </c>
      <c r="AC13" s="2">
        <f>$AA$3*U13</f>
        <v>11.294117647058822</v>
      </c>
      <c r="AD13" s="2">
        <f>$AA$3*V13</f>
        <v>11.294117647058822</v>
      </c>
      <c r="AE13" s="2">
        <f>$AA$3*W13</f>
        <v>-14.117647058823529</v>
      </c>
      <c r="AF13" s="2">
        <f>$AA$3*X13</f>
        <v>39.529411764705884</v>
      </c>
      <c r="AG13" s="2">
        <f>$AA$3*Y13</f>
        <v>31.058823529411768</v>
      </c>
      <c r="AI13" s="2">
        <f>AA13+K13</f>
        <v>77.17647058823529</v>
      </c>
      <c r="AJ13" s="2">
        <f>AB13+L13</f>
        <v>0</v>
      </c>
      <c r="AK13" s="2">
        <f>AC13+M13</f>
        <v>19.294117647058822</v>
      </c>
      <c r="AL13" s="2">
        <f>AD13+N13</f>
        <v>19.294117647058822</v>
      </c>
      <c r="AM13" s="2">
        <f>AE13+O13</f>
        <v>-24.117647058823529</v>
      </c>
      <c r="AN13" s="2">
        <f>AF13+P13</f>
        <v>67.529411764705884</v>
      </c>
      <c r="AO13" s="2">
        <f>AG13+Q13</f>
        <v>53.058823529411768</v>
      </c>
      <c r="AQ13" t="s">
        <v>48</v>
      </c>
      <c r="AR13" s="2">
        <v>17</v>
      </c>
      <c r="AS13" s="2">
        <v>3</v>
      </c>
      <c r="AT13" s="2">
        <v>4</v>
      </c>
      <c r="AU13" s="2">
        <v>7</v>
      </c>
      <c r="AV13" s="2">
        <v>5</v>
      </c>
      <c r="AW13" s="2">
        <v>27</v>
      </c>
      <c r="AX13" s="2">
        <v>18</v>
      </c>
    </row>
    <row r="14" spans="1:50">
      <c r="A14" s="12" t="s">
        <v>46</v>
      </c>
      <c r="B14" s="24">
        <v>82</v>
      </c>
      <c r="C14" s="24">
        <v>18</v>
      </c>
      <c r="D14" s="24">
        <v>38</v>
      </c>
      <c r="E14" s="24">
        <v>56</v>
      </c>
      <c r="F14" s="24">
        <v>6</v>
      </c>
      <c r="G14" s="24">
        <v>62</v>
      </c>
      <c r="H14" s="24">
        <v>234</v>
      </c>
      <c r="J14" t="s">
        <v>47</v>
      </c>
      <c r="K14" s="2">
        <v>34</v>
      </c>
      <c r="L14" s="2">
        <v>0</v>
      </c>
      <c r="M14" s="2">
        <v>7</v>
      </c>
      <c r="N14" s="2">
        <v>7</v>
      </c>
      <c r="O14" s="2">
        <v>-9</v>
      </c>
      <c r="P14" s="2">
        <v>27</v>
      </c>
      <c r="Q14" s="2">
        <v>26</v>
      </c>
      <c r="S14">
        <f>K14/34</f>
        <v>1</v>
      </c>
      <c r="T14" s="1">
        <f>L14/$K$3</f>
        <v>0</v>
      </c>
      <c r="U14" s="1">
        <f>M14/$K$3</f>
        <v>0.20588235294117646</v>
      </c>
      <c r="V14" s="1">
        <f>N14/$K$3</f>
        <v>0.20588235294117646</v>
      </c>
      <c r="W14" s="1">
        <f>O14/$K$3</f>
        <v>-0.26470588235294118</v>
      </c>
      <c r="X14" s="1">
        <f>P14/$K$3</f>
        <v>0.79411764705882348</v>
      </c>
      <c r="Y14" s="1">
        <f>Q14/$K$3</f>
        <v>0.76470588235294112</v>
      </c>
      <c r="AA14" s="2">
        <f>S14*48</f>
        <v>48</v>
      </c>
      <c r="AB14" s="2">
        <f>$AA$3*T14</f>
        <v>0</v>
      </c>
      <c r="AC14" s="2">
        <f>$AA$3*U14</f>
        <v>9.882352941176471</v>
      </c>
      <c r="AD14" s="2">
        <f>$AA$3*V14</f>
        <v>9.882352941176471</v>
      </c>
      <c r="AE14" s="2">
        <f>$AA$3*W14</f>
        <v>-12.705882352941178</v>
      </c>
      <c r="AF14" s="2">
        <f>$AA$3*X14</f>
        <v>38.117647058823529</v>
      </c>
      <c r="AG14" s="2">
        <f>$AA$3*Y14</f>
        <v>36.705882352941174</v>
      </c>
      <c r="AI14" s="2">
        <f>AA14+K14</f>
        <v>82</v>
      </c>
      <c r="AJ14" s="2">
        <f>AB14+L14</f>
        <v>0</v>
      </c>
      <c r="AK14" s="2">
        <f>AC14+M14</f>
        <v>16.882352941176471</v>
      </c>
      <c r="AL14" s="2">
        <f>AD14+N14</f>
        <v>16.882352941176471</v>
      </c>
      <c r="AM14" s="2">
        <f>AE14+O14</f>
        <v>-21.705882352941178</v>
      </c>
      <c r="AN14" s="2">
        <f>AF14+P14</f>
        <v>65.117647058823536</v>
      </c>
      <c r="AO14" s="2">
        <f>AG14+Q14</f>
        <v>62.705882352941174</v>
      </c>
      <c r="AQ14" t="s">
        <v>46</v>
      </c>
      <c r="AR14" s="2">
        <v>82</v>
      </c>
      <c r="AS14" s="2">
        <v>18</v>
      </c>
      <c r="AT14" s="2">
        <v>38</v>
      </c>
      <c r="AU14" s="2">
        <v>56</v>
      </c>
      <c r="AV14" s="2">
        <v>6</v>
      </c>
      <c r="AW14" s="2">
        <v>62</v>
      </c>
      <c r="AX14" s="2">
        <v>234</v>
      </c>
    </row>
    <row r="15" spans="1:50">
      <c r="A15" s="12" t="s">
        <v>44</v>
      </c>
      <c r="B15" s="24">
        <v>75</v>
      </c>
      <c r="C15" s="24">
        <v>1</v>
      </c>
      <c r="D15" s="24">
        <v>8</v>
      </c>
      <c r="E15" s="24">
        <v>9</v>
      </c>
      <c r="F15" s="24">
        <v>4</v>
      </c>
      <c r="G15" s="24">
        <v>30</v>
      </c>
      <c r="H15" s="24">
        <v>58</v>
      </c>
      <c r="J15" t="s">
        <v>45</v>
      </c>
      <c r="K15" s="2">
        <v>26</v>
      </c>
      <c r="L15" s="2">
        <v>3</v>
      </c>
      <c r="M15" s="2">
        <v>2</v>
      </c>
      <c r="N15" s="2">
        <v>5</v>
      </c>
      <c r="O15" s="2">
        <v>-10</v>
      </c>
      <c r="P15" s="2">
        <v>10</v>
      </c>
      <c r="Q15" s="2">
        <v>32</v>
      </c>
      <c r="S15">
        <f>K15/34</f>
        <v>0.76470588235294112</v>
      </c>
      <c r="T15" s="1">
        <f>L15/$K$3</f>
        <v>8.8235294117647065E-2</v>
      </c>
      <c r="U15" s="1">
        <f>M15/$K$3</f>
        <v>5.8823529411764705E-2</v>
      </c>
      <c r="V15" s="1">
        <f>N15/$K$3</f>
        <v>0.14705882352941177</v>
      </c>
      <c r="W15" s="1">
        <f>O15/$K$3</f>
        <v>-0.29411764705882354</v>
      </c>
      <c r="X15" s="1">
        <f>P15/$K$3</f>
        <v>0.29411764705882354</v>
      </c>
      <c r="Y15" s="1">
        <f>Q15/$K$3</f>
        <v>0.94117647058823528</v>
      </c>
      <c r="AA15" s="2">
        <f>S15*48</f>
        <v>36.705882352941174</v>
      </c>
      <c r="AB15" s="2">
        <f>$AA$3*T15</f>
        <v>4.2352941176470589</v>
      </c>
      <c r="AC15" s="2">
        <f>$AA$3*U15</f>
        <v>2.8235294117647056</v>
      </c>
      <c r="AD15" s="2">
        <f>$AA$3*V15</f>
        <v>7.0588235294117645</v>
      </c>
      <c r="AE15" s="2">
        <f>$AA$3*W15</f>
        <v>-14.117647058823529</v>
      </c>
      <c r="AF15" s="2">
        <f>$AA$3*X15</f>
        <v>14.117647058823529</v>
      </c>
      <c r="AG15" s="2">
        <f>$AA$3*Y15</f>
        <v>45.17647058823529</v>
      </c>
      <c r="AI15" s="2">
        <f>AA15+K15</f>
        <v>62.705882352941174</v>
      </c>
      <c r="AJ15" s="2">
        <f>AB15+L15</f>
        <v>7.2352941176470589</v>
      </c>
      <c r="AK15" s="2">
        <f>AC15+M15</f>
        <v>4.8235294117647056</v>
      </c>
      <c r="AL15" s="2">
        <f>AD15+N15</f>
        <v>12.058823529411764</v>
      </c>
      <c r="AM15" s="2">
        <f>AE15+O15</f>
        <v>-24.117647058823529</v>
      </c>
      <c r="AN15" s="2">
        <f>AF15+P15</f>
        <v>24.117647058823529</v>
      </c>
      <c r="AO15" s="2">
        <f>AG15+Q15</f>
        <v>77.17647058823529</v>
      </c>
      <c r="AQ15" t="s">
        <v>44</v>
      </c>
      <c r="AR15" s="2">
        <v>75</v>
      </c>
      <c r="AS15" s="2">
        <v>1</v>
      </c>
      <c r="AT15" s="2">
        <v>8</v>
      </c>
      <c r="AU15" s="2">
        <v>9</v>
      </c>
      <c r="AV15" s="2">
        <v>4</v>
      </c>
      <c r="AW15" s="2">
        <v>30</v>
      </c>
      <c r="AX15" s="2">
        <v>58</v>
      </c>
    </row>
    <row r="16" spans="1:50">
      <c r="A16" s="12" t="s">
        <v>42</v>
      </c>
      <c r="B16" s="24">
        <v>82</v>
      </c>
      <c r="C16" s="24">
        <v>14</v>
      </c>
      <c r="D16" s="24">
        <v>55</v>
      </c>
      <c r="E16" s="24">
        <v>69</v>
      </c>
      <c r="F16" s="24">
        <v>13</v>
      </c>
      <c r="G16" s="24">
        <v>24</v>
      </c>
      <c r="H16" s="24">
        <v>153</v>
      </c>
      <c r="J16" t="s">
        <v>43</v>
      </c>
      <c r="K16" s="2">
        <v>25</v>
      </c>
      <c r="L16" s="2">
        <v>0</v>
      </c>
      <c r="M16" s="2">
        <v>4</v>
      </c>
      <c r="N16" s="2">
        <v>4</v>
      </c>
      <c r="O16" s="2">
        <v>-10</v>
      </c>
      <c r="P16" s="2">
        <v>20</v>
      </c>
      <c r="Q16" s="2">
        <v>26</v>
      </c>
      <c r="S16">
        <f>K16/34</f>
        <v>0.73529411764705888</v>
      </c>
      <c r="T16" s="1">
        <f>L16/$K$3</f>
        <v>0</v>
      </c>
      <c r="U16" s="1">
        <f>M16/$K$3</f>
        <v>0.11764705882352941</v>
      </c>
      <c r="V16" s="1">
        <f>N16/$K$3</f>
        <v>0.11764705882352941</v>
      </c>
      <c r="W16" s="1">
        <f>O16/$K$3</f>
        <v>-0.29411764705882354</v>
      </c>
      <c r="X16" s="1">
        <f>P16/$K$3</f>
        <v>0.58823529411764708</v>
      </c>
      <c r="Y16" s="1">
        <f>Q16/$K$3</f>
        <v>0.76470588235294112</v>
      </c>
      <c r="AA16" s="2">
        <f>S16*48</f>
        <v>35.294117647058826</v>
      </c>
      <c r="AB16" s="2">
        <f>$AA$3*T16</f>
        <v>0</v>
      </c>
      <c r="AC16" s="2">
        <f>$AA$3*U16</f>
        <v>5.6470588235294112</v>
      </c>
      <c r="AD16" s="2">
        <f>$AA$3*V16</f>
        <v>5.6470588235294112</v>
      </c>
      <c r="AE16" s="2">
        <f>$AA$3*W16</f>
        <v>-14.117647058823529</v>
      </c>
      <c r="AF16" s="2">
        <f>$AA$3*X16</f>
        <v>28.235294117647058</v>
      </c>
      <c r="AG16" s="2">
        <f>$AA$3*Y16</f>
        <v>36.705882352941174</v>
      </c>
      <c r="AI16" s="2">
        <f>AA16+K16</f>
        <v>60.294117647058826</v>
      </c>
      <c r="AJ16" s="2">
        <f>AB16+L16</f>
        <v>0</v>
      </c>
      <c r="AK16" s="2">
        <f>AC16+M16</f>
        <v>9.6470588235294112</v>
      </c>
      <c r="AL16" s="2">
        <f>AD16+N16</f>
        <v>9.6470588235294112</v>
      </c>
      <c r="AM16" s="2">
        <f>AE16+O16</f>
        <v>-24.117647058823529</v>
      </c>
      <c r="AN16" s="2">
        <f>AF16+P16</f>
        <v>48.235294117647058</v>
      </c>
      <c r="AO16" s="2">
        <f>AG16+Q16</f>
        <v>62.705882352941174</v>
      </c>
      <c r="AQ16" t="s">
        <v>42</v>
      </c>
      <c r="AR16" s="2">
        <v>82</v>
      </c>
      <c r="AS16" s="2">
        <v>14</v>
      </c>
      <c r="AT16" s="2">
        <v>55</v>
      </c>
      <c r="AU16" s="2">
        <v>69</v>
      </c>
      <c r="AV16" s="2">
        <v>13</v>
      </c>
      <c r="AW16" s="2">
        <v>24</v>
      </c>
      <c r="AX16" s="2">
        <v>153</v>
      </c>
    </row>
    <row r="17" spans="1:50">
      <c r="A17" s="12" t="s">
        <v>40</v>
      </c>
      <c r="B17" s="24">
        <v>18</v>
      </c>
      <c r="C17" s="24">
        <v>2</v>
      </c>
      <c r="D17" s="24">
        <v>11</v>
      </c>
      <c r="E17" s="24">
        <v>13</v>
      </c>
      <c r="F17" s="24">
        <v>-2</v>
      </c>
      <c r="G17" s="24">
        <v>8</v>
      </c>
      <c r="H17" s="24">
        <v>34</v>
      </c>
      <c r="J17" t="s">
        <v>41</v>
      </c>
      <c r="K17" s="2">
        <v>29</v>
      </c>
      <c r="L17" s="2">
        <v>0</v>
      </c>
      <c r="M17" s="2">
        <v>4</v>
      </c>
      <c r="N17" s="2">
        <v>4</v>
      </c>
      <c r="O17" s="2">
        <v>-2</v>
      </c>
      <c r="P17" s="2">
        <v>41</v>
      </c>
      <c r="Q17" s="2">
        <v>28</v>
      </c>
      <c r="S17">
        <f>K17/34</f>
        <v>0.8529411764705882</v>
      </c>
      <c r="T17" s="1">
        <f>L17/$K$3</f>
        <v>0</v>
      </c>
      <c r="U17" s="1">
        <f>M17/$K$3</f>
        <v>0.11764705882352941</v>
      </c>
      <c r="V17" s="1">
        <f>N17/$K$3</f>
        <v>0.11764705882352941</v>
      </c>
      <c r="W17" s="1">
        <f>O17/$K$3</f>
        <v>-5.8823529411764705E-2</v>
      </c>
      <c r="X17" s="1">
        <f>P17/$K$3</f>
        <v>1.2058823529411764</v>
      </c>
      <c r="Y17" s="1">
        <f>Q17/$K$3</f>
        <v>0.82352941176470584</v>
      </c>
      <c r="AA17" s="2">
        <f>S17*48</f>
        <v>40.941176470588232</v>
      </c>
      <c r="AB17" s="2">
        <f>$AA$3*T17</f>
        <v>0</v>
      </c>
      <c r="AC17" s="2">
        <f>$AA$3*U17</f>
        <v>5.6470588235294112</v>
      </c>
      <c r="AD17" s="2">
        <f>$AA$3*V17</f>
        <v>5.6470588235294112</v>
      </c>
      <c r="AE17" s="2">
        <f>$AA$3*W17</f>
        <v>-2.8235294117647056</v>
      </c>
      <c r="AF17" s="2">
        <f>$AA$3*X17</f>
        <v>57.882352941176464</v>
      </c>
      <c r="AG17" s="2">
        <f>$AA$3*Y17</f>
        <v>39.529411764705884</v>
      </c>
      <c r="AI17" s="2">
        <f>AA17+K17</f>
        <v>69.941176470588232</v>
      </c>
      <c r="AJ17" s="2">
        <f>AB17+L17</f>
        <v>0</v>
      </c>
      <c r="AK17" s="2">
        <f>AC17+M17</f>
        <v>9.6470588235294112</v>
      </c>
      <c r="AL17" s="2">
        <f>AD17+N17</f>
        <v>9.6470588235294112</v>
      </c>
      <c r="AM17" s="2">
        <f>AE17+O17</f>
        <v>-4.8235294117647056</v>
      </c>
      <c r="AN17" s="2">
        <f>AF17+P17</f>
        <v>98.882352941176464</v>
      </c>
      <c r="AO17" s="2">
        <f>AG17+Q17</f>
        <v>67.529411764705884</v>
      </c>
      <c r="AQ17" t="s">
        <v>40</v>
      </c>
      <c r="AR17" s="2">
        <v>18</v>
      </c>
      <c r="AS17" s="2">
        <v>2</v>
      </c>
      <c r="AT17" s="2">
        <v>11</v>
      </c>
      <c r="AU17" s="2">
        <v>13</v>
      </c>
      <c r="AV17" s="2">
        <v>-2</v>
      </c>
      <c r="AW17" s="2">
        <v>8</v>
      </c>
      <c r="AX17" s="2">
        <v>34</v>
      </c>
    </row>
    <row r="18" spans="1:50">
      <c r="A18" s="12" t="s">
        <v>38</v>
      </c>
      <c r="B18" s="24">
        <v>76</v>
      </c>
      <c r="C18" s="24">
        <v>1</v>
      </c>
      <c r="D18" s="24">
        <v>9</v>
      </c>
      <c r="E18" s="24">
        <v>10</v>
      </c>
      <c r="F18" s="24">
        <v>4</v>
      </c>
      <c r="G18" s="24">
        <v>63</v>
      </c>
      <c r="H18" s="24">
        <v>47</v>
      </c>
      <c r="J18" t="s">
        <v>39</v>
      </c>
      <c r="K18" s="2">
        <v>29</v>
      </c>
      <c r="L18" s="2">
        <v>1</v>
      </c>
      <c r="M18" s="2">
        <v>3</v>
      </c>
      <c r="N18" s="2">
        <v>4</v>
      </c>
      <c r="O18" s="2">
        <v>-4</v>
      </c>
      <c r="P18" s="2">
        <v>18</v>
      </c>
      <c r="Q18" s="2">
        <v>14</v>
      </c>
      <c r="S18">
        <f>K18/34</f>
        <v>0.8529411764705882</v>
      </c>
      <c r="T18" s="1">
        <f>L18/$K$3</f>
        <v>2.9411764705882353E-2</v>
      </c>
      <c r="U18" s="1">
        <f>M18/$K$3</f>
        <v>8.8235294117647065E-2</v>
      </c>
      <c r="V18" s="1">
        <f>N18/$K$3</f>
        <v>0.11764705882352941</v>
      </c>
      <c r="W18" s="1">
        <f>O18/$K$3</f>
        <v>-0.11764705882352941</v>
      </c>
      <c r="X18" s="1">
        <f>P18/$K$3</f>
        <v>0.52941176470588236</v>
      </c>
      <c r="Y18" s="1">
        <f>Q18/$K$3</f>
        <v>0.41176470588235292</v>
      </c>
      <c r="AA18" s="2">
        <f>S18*48</f>
        <v>40.941176470588232</v>
      </c>
      <c r="AB18" s="2">
        <f>$AA$3*T18</f>
        <v>1.4117647058823528</v>
      </c>
      <c r="AC18" s="2">
        <f>$AA$3*U18</f>
        <v>4.2352941176470589</v>
      </c>
      <c r="AD18" s="2">
        <f>$AA$3*V18</f>
        <v>5.6470588235294112</v>
      </c>
      <c r="AE18" s="2">
        <f>$AA$3*W18</f>
        <v>-5.6470588235294112</v>
      </c>
      <c r="AF18" s="2">
        <f>$AA$3*X18</f>
        <v>25.411764705882355</v>
      </c>
      <c r="AG18" s="2">
        <f>$AA$3*Y18</f>
        <v>19.764705882352942</v>
      </c>
      <c r="AI18" s="2">
        <f>AA18+K18</f>
        <v>69.941176470588232</v>
      </c>
      <c r="AJ18" s="2">
        <f>AB18+L18</f>
        <v>2.4117647058823528</v>
      </c>
      <c r="AK18" s="2">
        <f>AC18+M18</f>
        <v>7.2352941176470589</v>
      </c>
      <c r="AL18" s="2">
        <f>AD18+N18</f>
        <v>9.6470588235294112</v>
      </c>
      <c r="AM18" s="2">
        <f>AE18+O18</f>
        <v>-9.6470588235294112</v>
      </c>
      <c r="AN18" s="2">
        <f>AF18+P18</f>
        <v>43.411764705882355</v>
      </c>
      <c r="AO18" s="2">
        <f>AG18+Q18</f>
        <v>33.764705882352942</v>
      </c>
      <c r="AQ18" t="s">
        <v>38</v>
      </c>
      <c r="AR18" s="2">
        <v>76</v>
      </c>
      <c r="AS18" s="2">
        <v>1</v>
      </c>
      <c r="AT18" s="2">
        <v>9</v>
      </c>
      <c r="AU18" s="2">
        <v>10</v>
      </c>
      <c r="AV18" s="2">
        <v>4</v>
      </c>
      <c r="AW18" s="2">
        <v>63</v>
      </c>
      <c r="AX18" s="2">
        <v>47</v>
      </c>
    </row>
    <row r="19" spans="1:50">
      <c r="A19" s="12" t="s">
        <v>37</v>
      </c>
      <c r="B19" s="24">
        <v>20</v>
      </c>
      <c r="C19" s="24">
        <v>0</v>
      </c>
      <c r="D19" s="24">
        <v>2</v>
      </c>
      <c r="E19" s="24">
        <v>2</v>
      </c>
      <c r="F19" s="24">
        <v>-4</v>
      </c>
      <c r="G19" s="24">
        <v>8</v>
      </c>
      <c r="H19" s="24">
        <v>14</v>
      </c>
      <c r="J19" t="s">
        <v>36</v>
      </c>
      <c r="K19" s="2">
        <v>32</v>
      </c>
      <c r="L19" s="2">
        <v>2</v>
      </c>
      <c r="M19" s="2">
        <v>1</v>
      </c>
      <c r="N19" s="2">
        <v>3</v>
      </c>
      <c r="O19" s="2">
        <v>-9</v>
      </c>
      <c r="P19" s="2">
        <v>6</v>
      </c>
      <c r="Q19" s="2">
        <v>32</v>
      </c>
      <c r="S19">
        <f>K19/34</f>
        <v>0.94117647058823528</v>
      </c>
      <c r="T19" s="1">
        <f>L19/$K$3</f>
        <v>5.8823529411764705E-2</v>
      </c>
      <c r="U19" s="1">
        <f>M19/$K$3</f>
        <v>2.9411764705882353E-2</v>
      </c>
      <c r="V19" s="1">
        <f>N19/$K$3</f>
        <v>8.8235294117647065E-2</v>
      </c>
      <c r="W19" s="1">
        <f>O19/$K$3</f>
        <v>-0.26470588235294118</v>
      </c>
      <c r="X19" s="1">
        <f>P19/$K$3</f>
        <v>0.17647058823529413</v>
      </c>
      <c r="Y19" s="1">
        <f>Q19/$K$3</f>
        <v>0.94117647058823528</v>
      </c>
      <c r="AA19" s="2">
        <f>S19*48</f>
        <v>45.17647058823529</v>
      </c>
      <c r="AB19" s="2">
        <f>$AA$3*T19</f>
        <v>2.8235294117647056</v>
      </c>
      <c r="AC19" s="2">
        <f>$AA$3*U19</f>
        <v>1.4117647058823528</v>
      </c>
      <c r="AD19" s="2">
        <f>$AA$3*V19</f>
        <v>4.2352941176470589</v>
      </c>
      <c r="AE19" s="2">
        <f>$AA$3*W19</f>
        <v>-12.705882352941178</v>
      </c>
      <c r="AF19" s="2">
        <f>$AA$3*X19</f>
        <v>8.4705882352941178</v>
      </c>
      <c r="AG19" s="2">
        <f>$AA$3*Y19</f>
        <v>45.17647058823529</v>
      </c>
      <c r="AI19" s="2">
        <f>AA19+K19</f>
        <v>77.17647058823529</v>
      </c>
      <c r="AJ19" s="2">
        <f>AB19+L19</f>
        <v>4.8235294117647056</v>
      </c>
      <c r="AK19" s="2">
        <f>AC19+M19</f>
        <v>2.4117647058823528</v>
      </c>
      <c r="AL19" s="2">
        <f>AD19+N19</f>
        <v>7.2352941176470589</v>
      </c>
      <c r="AM19" s="2">
        <f>AE19+O19</f>
        <v>-21.705882352941178</v>
      </c>
      <c r="AN19" s="2">
        <f>AF19+P19</f>
        <v>14.470588235294118</v>
      </c>
      <c r="AO19" s="2">
        <f>AG19+Q19</f>
        <v>77.17647058823529</v>
      </c>
      <c r="AQ19" t="s">
        <v>35</v>
      </c>
      <c r="AR19" s="2">
        <v>20</v>
      </c>
      <c r="AS19" s="2">
        <v>0</v>
      </c>
      <c r="AT19" s="2">
        <v>2</v>
      </c>
      <c r="AU19" s="2">
        <v>2</v>
      </c>
      <c r="AV19" s="2">
        <v>-4</v>
      </c>
      <c r="AW19" s="2">
        <v>8</v>
      </c>
      <c r="AX19" s="2">
        <v>14</v>
      </c>
    </row>
    <row r="20" spans="1:50">
      <c r="A20" s="12" t="s">
        <v>33</v>
      </c>
      <c r="B20" s="24">
        <v>71</v>
      </c>
      <c r="C20" s="24">
        <v>2</v>
      </c>
      <c r="D20" s="24">
        <v>27</v>
      </c>
      <c r="E20" s="24">
        <v>29</v>
      </c>
      <c r="F20" s="24">
        <v>9</v>
      </c>
      <c r="G20" s="24">
        <v>46</v>
      </c>
      <c r="H20" s="24">
        <v>99</v>
      </c>
      <c r="J20" t="s">
        <v>34</v>
      </c>
      <c r="K20" s="2">
        <v>32</v>
      </c>
      <c r="L20" s="2">
        <v>0</v>
      </c>
      <c r="M20" s="2">
        <v>2</v>
      </c>
      <c r="N20" s="2">
        <v>2</v>
      </c>
      <c r="O20" s="2">
        <v>-1</v>
      </c>
      <c r="P20" s="2">
        <v>37</v>
      </c>
      <c r="Q20" s="2">
        <v>14</v>
      </c>
      <c r="S20">
        <f>K20/34</f>
        <v>0.94117647058823528</v>
      </c>
      <c r="T20" s="1">
        <f>L20/$K$3</f>
        <v>0</v>
      </c>
      <c r="U20" s="1">
        <f>M20/$K$3</f>
        <v>5.8823529411764705E-2</v>
      </c>
      <c r="V20" s="1">
        <f>N20/$K$3</f>
        <v>5.8823529411764705E-2</v>
      </c>
      <c r="W20" s="1">
        <f>O20/$K$3</f>
        <v>-2.9411764705882353E-2</v>
      </c>
      <c r="X20" s="1">
        <f>P20/$K$3</f>
        <v>1.088235294117647</v>
      </c>
      <c r="Y20" s="1">
        <f>Q20/$K$3</f>
        <v>0.41176470588235292</v>
      </c>
      <c r="AA20" s="2">
        <f>S20*48</f>
        <v>45.17647058823529</v>
      </c>
      <c r="AB20" s="2">
        <f>$AA$3*T20</f>
        <v>0</v>
      </c>
      <c r="AC20" s="2">
        <f>$AA$3*U20</f>
        <v>2.8235294117647056</v>
      </c>
      <c r="AD20" s="2">
        <f>$AA$3*V20</f>
        <v>2.8235294117647056</v>
      </c>
      <c r="AE20" s="2">
        <f>$AA$3*W20</f>
        <v>-1.4117647058823528</v>
      </c>
      <c r="AF20" s="2">
        <f>$AA$3*X20</f>
        <v>52.235294117647058</v>
      </c>
      <c r="AG20" s="2">
        <f>$AA$3*Y20</f>
        <v>19.764705882352942</v>
      </c>
      <c r="AI20" s="2">
        <f>AA20+K20</f>
        <v>77.17647058823529</v>
      </c>
      <c r="AJ20" s="2">
        <f>AB20+L20</f>
        <v>0</v>
      </c>
      <c r="AK20" s="2">
        <f>AC20+M20</f>
        <v>4.8235294117647056</v>
      </c>
      <c r="AL20" s="2">
        <f>AD20+N20</f>
        <v>4.8235294117647056</v>
      </c>
      <c r="AM20" s="2">
        <f>AE20+O20</f>
        <v>-2.4117647058823528</v>
      </c>
      <c r="AN20" s="2">
        <f>AF20+P20</f>
        <v>89.235294117647058</v>
      </c>
      <c r="AO20" s="2">
        <f>AG20+Q20</f>
        <v>33.764705882352942</v>
      </c>
      <c r="AQ20" t="s">
        <v>33</v>
      </c>
      <c r="AR20" s="2">
        <v>71</v>
      </c>
      <c r="AS20" s="2">
        <v>2</v>
      </c>
      <c r="AT20" s="2">
        <v>27</v>
      </c>
      <c r="AU20" s="2">
        <v>29</v>
      </c>
      <c r="AV20" s="2">
        <v>9</v>
      </c>
      <c r="AW20" s="2">
        <v>46</v>
      </c>
      <c r="AX20" s="2">
        <v>99</v>
      </c>
    </row>
    <row r="21" spans="1:50" s="21" customFormat="1">
      <c r="A21" s="17" t="s">
        <v>31</v>
      </c>
      <c r="B21" s="16">
        <v>75</v>
      </c>
      <c r="C21" s="16">
        <v>10</v>
      </c>
      <c r="D21" s="16">
        <v>20</v>
      </c>
      <c r="E21" s="16">
        <v>30</v>
      </c>
      <c r="F21" s="16">
        <v>-7</v>
      </c>
      <c r="G21" s="16">
        <v>18</v>
      </c>
      <c r="H21" s="16">
        <v>107</v>
      </c>
      <c r="J21" s="21" t="s">
        <v>32</v>
      </c>
      <c r="K21" s="20">
        <v>9</v>
      </c>
      <c r="L21" s="20">
        <v>1</v>
      </c>
      <c r="M21" s="20">
        <v>1</v>
      </c>
      <c r="N21" s="20">
        <v>2</v>
      </c>
      <c r="O21" s="20">
        <v>-5</v>
      </c>
      <c r="P21" s="20">
        <v>8</v>
      </c>
      <c r="Q21" s="20">
        <v>16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AA21" s="2">
        <f>S21*48</f>
        <v>0</v>
      </c>
      <c r="AB21" s="2">
        <f>$AA$3*T21</f>
        <v>0</v>
      </c>
      <c r="AC21" s="2">
        <f>$AA$3*U21</f>
        <v>0</v>
      </c>
      <c r="AD21" s="2">
        <f>$AA$3*V21</f>
        <v>0</v>
      </c>
      <c r="AE21" s="2">
        <f>$AA$3*W21</f>
        <v>0</v>
      </c>
      <c r="AF21" s="2">
        <f>$AA$3*X21</f>
        <v>0</v>
      </c>
      <c r="AG21" s="2">
        <f>$AA$3*Y21</f>
        <v>0</v>
      </c>
      <c r="AI21" s="2">
        <f>AA21+K21</f>
        <v>9</v>
      </c>
      <c r="AJ21" s="2">
        <f>AB21+L21</f>
        <v>1</v>
      </c>
      <c r="AK21" s="2">
        <f>AC21+M21</f>
        <v>1</v>
      </c>
      <c r="AL21" s="2">
        <f>AD21+N21</f>
        <v>2</v>
      </c>
      <c r="AM21" s="2">
        <f>AE21+O21</f>
        <v>-5</v>
      </c>
      <c r="AN21" s="2">
        <f>AF21+P21</f>
        <v>8</v>
      </c>
      <c r="AO21" s="2">
        <f>AG21+Q21</f>
        <v>16</v>
      </c>
      <c r="AQ21" s="21" t="s">
        <v>31</v>
      </c>
      <c r="AR21" s="20">
        <v>75</v>
      </c>
      <c r="AS21" s="20">
        <v>10</v>
      </c>
      <c r="AT21" s="20">
        <v>20</v>
      </c>
      <c r="AU21" s="20">
        <v>30</v>
      </c>
      <c r="AV21" s="20">
        <v>-7</v>
      </c>
      <c r="AW21" s="20">
        <v>18</v>
      </c>
      <c r="AX21" s="20">
        <v>107</v>
      </c>
    </row>
    <row r="22" spans="1:50">
      <c r="A22" s="12" t="s">
        <v>29</v>
      </c>
      <c r="B22" s="24">
        <v>81</v>
      </c>
      <c r="C22" s="24">
        <v>16</v>
      </c>
      <c r="D22" s="24">
        <v>38</v>
      </c>
      <c r="E22" s="24">
        <v>54</v>
      </c>
      <c r="F22" s="24">
        <v>28</v>
      </c>
      <c r="G22" s="24">
        <v>18</v>
      </c>
      <c r="H22" s="24">
        <v>219</v>
      </c>
      <c r="J22" t="s">
        <v>30</v>
      </c>
      <c r="K22" s="2">
        <v>6</v>
      </c>
      <c r="L22" s="2">
        <v>1</v>
      </c>
      <c r="M22" s="2">
        <v>1</v>
      </c>
      <c r="N22" s="2">
        <v>2</v>
      </c>
      <c r="O22" s="2">
        <v>1</v>
      </c>
      <c r="P22" s="2">
        <v>2</v>
      </c>
      <c r="Q22" s="2">
        <v>14</v>
      </c>
      <c r="S22">
        <f>K22/34</f>
        <v>0.17647058823529413</v>
      </c>
      <c r="T22" s="1">
        <f>L22/$K$3</f>
        <v>2.9411764705882353E-2</v>
      </c>
      <c r="U22" s="1">
        <f>M22/$K$3</f>
        <v>2.9411764705882353E-2</v>
      </c>
      <c r="V22" s="1">
        <f>N22/$K$3</f>
        <v>5.8823529411764705E-2</v>
      </c>
      <c r="W22" s="1">
        <f>O22/$K$3</f>
        <v>2.9411764705882353E-2</v>
      </c>
      <c r="X22" s="1">
        <f>P22/$K$3</f>
        <v>5.8823529411764705E-2</v>
      </c>
      <c r="Y22" s="1">
        <f>Q22/$K$3</f>
        <v>0.41176470588235292</v>
      </c>
      <c r="AA22" s="2">
        <f>S22*48</f>
        <v>8.4705882352941178</v>
      </c>
      <c r="AB22" s="2">
        <f>$AA$3*T22</f>
        <v>1.4117647058823528</v>
      </c>
      <c r="AC22" s="2">
        <f>$AA$3*U22</f>
        <v>1.4117647058823528</v>
      </c>
      <c r="AD22" s="2">
        <f>$AA$3*V22</f>
        <v>2.8235294117647056</v>
      </c>
      <c r="AE22" s="2">
        <f>$AA$3*W22</f>
        <v>1.4117647058823528</v>
      </c>
      <c r="AF22" s="2">
        <f>$AA$3*X22</f>
        <v>2.8235294117647056</v>
      </c>
      <c r="AG22" s="2">
        <f>$AA$3*Y22</f>
        <v>19.764705882352942</v>
      </c>
      <c r="AI22" s="2">
        <f>AA22+K22</f>
        <v>14.470588235294118</v>
      </c>
      <c r="AJ22" s="2">
        <f>AB22+L22</f>
        <v>2.4117647058823528</v>
      </c>
      <c r="AK22" s="2">
        <f>AC22+M22</f>
        <v>2.4117647058823528</v>
      </c>
      <c r="AL22" s="2">
        <f>AD22+N22</f>
        <v>4.8235294117647056</v>
      </c>
      <c r="AM22" s="2">
        <f>AE22+O22</f>
        <v>2.4117647058823528</v>
      </c>
      <c r="AN22" s="2">
        <f>AF22+P22</f>
        <v>4.8235294117647056</v>
      </c>
      <c r="AO22" s="2">
        <f>AG22+Q22</f>
        <v>33.764705882352942</v>
      </c>
      <c r="AQ22" t="s">
        <v>29</v>
      </c>
      <c r="AR22" s="2">
        <v>81</v>
      </c>
      <c r="AS22" s="2">
        <v>16</v>
      </c>
      <c r="AT22" s="2">
        <v>38</v>
      </c>
      <c r="AU22" s="2">
        <v>54</v>
      </c>
      <c r="AV22" s="2">
        <v>28</v>
      </c>
      <c r="AW22" s="2">
        <v>18</v>
      </c>
      <c r="AX22" s="2">
        <v>219</v>
      </c>
    </row>
    <row r="23" spans="1:50" s="21" customFormat="1">
      <c r="A23" s="17" t="s">
        <v>27</v>
      </c>
      <c r="B23" s="16">
        <v>40</v>
      </c>
      <c r="C23" s="16">
        <v>11</v>
      </c>
      <c r="D23" s="16">
        <v>26</v>
      </c>
      <c r="E23" s="16">
        <v>37</v>
      </c>
      <c r="F23" s="16">
        <v>-19</v>
      </c>
      <c r="G23" s="16">
        <v>24</v>
      </c>
      <c r="H23" s="16">
        <v>77</v>
      </c>
      <c r="J23" s="21" t="s">
        <v>28</v>
      </c>
      <c r="K23" s="20">
        <v>6</v>
      </c>
      <c r="L23" s="20">
        <v>0</v>
      </c>
      <c r="M23" s="20">
        <v>1</v>
      </c>
      <c r="N23" s="20">
        <v>1</v>
      </c>
      <c r="O23" s="20">
        <v>1</v>
      </c>
      <c r="P23" s="20">
        <v>2</v>
      </c>
      <c r="Q23" s="20">
        <v>6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AA23" s="2">
        <f>S23*48</f>
        <v>0</v>
      </c>
      <c r="AB23" s="2">
        <f>$AA$3*T23</f>
        <v>0</v>
      </c>
      <c r="AC23" s="2">
        <f>$AA$3*U23</f>
        <v>0</v>
      </c>
      <c r="AD23" s="2">
        <f>$AA$3*V23</f>
        <v>0</v>
      </c>
      <c r="AE23" s="2">
        <f>$AA$3*W23</f>
        <v>0</v>
      </c>
      <c r="AF23" s="2">
        <f>$AA$3*X23</f>
        <v>0</v>
      </c>
      <c r="AG23" s="2">
        <f>$AA$3*Y23</f>
        <v>0</v>
      </c>
      <c r="AI23" s="2">
        <f>AA23+K23</f>
        <v>6</v>
      </c>
      <c r="AJ23" s="2">
        <f>AB23+L23</f>
        <v>0</v>
      </c>
      <c r="AK23" s="2">
        <f>AC23+M23</f>
        <v>1</v>
      </c>
      <c r="AL23" s="2">
        <f>AD23+N23</f>
        <v>1</v>
      </c>
      <c r="AM23" s="2">
        <f>AE23+O23</f>
        <v>1</v>
      </c>
      <c r="AN23" s="2">
        <f>AF23+P23</f>
        <v>2</v>
      </c>
      <c r="AO23" s="2">
        <f>AG23+Q23</f>
        <v>6</v>
      </c>
      <c r="AQ23" s="21" t="s">
        <v>27</v>
      </c>
      <c r="AR23" s="20">
        <v>40</v>
      </c>
      <c r="AS23" s="20">
        <v>11</v>
      </c>
      <c r="AT23" s="20">
        <v>26</v>
      </c>
      <c r="AU23" s="20">
        <v>37</v>
      </c>
      <c r="AV23" s="20">
        <v>-19</v>
      </c>
      <c r="AW23" s="20">
        <v>24</v>
      </c>
      <c r="AX23" s="20">
        <v>77</v>
      </c>
    </row>
    <row r="24" spans="1:50">
      <c r="A24" s="17" t="s">
        <v>25</v>
      </c>
      <c r="B24" s="16">
        <v>38</v>
      </c>
      <c r="C24" s="16">
        <v>5</v>
      </c>
      <c r="D24" s="16">
        <v>9</v>
      </c>
      <c r="E24" s="16">
        <v>14</v>
      </c>
      <c r="F24" s="16">
        <v>5</v>
      </c>
      <c r="G24" s="16">
        <v>20</v>
      </c>
      <c r="H24" s="16">
        <v>65</v>
      </c>
      <c r="J24" t="s">
        <v>26</v>
      </c>
      <c r="K24" s="2">
        <v>5</v>
      </c>
      <c r="L24" s="2">
        <v>1</v>
      </c>
      <c r="M24" s="2">
        <v>0</v>
      </c>
      <c r="N24" s="2">
        <v>1</v>
      </c>
      <c r="O24" s="2">
        <v>-2</v>
      </c>
      <c r="P24" s="2">
        <v>0</v>
      </c>
      <c r="Q24" s="2">
        <v>5</v>
      </c>
      <c r="S24">
        <f>K24/34</f>
        <v>0.14705882352941177</v>
      </c>
      <c r="T24" s="1">
        <f>L24/$K$3</f>
        <v>2.9411764705882353E-2</v>
      </c>
      <c r="U24" s="1">
        <f>M24/$K$3</f>
        <v>0</v>
      </c>
      <c r="V24" s="1">
        <f>N24/$K$3</f>
        <v>2.9411764705882353E-2</v>
      </c>
      <c r="W24" s="1">
        <f>O24/$K$3</f>
        <v>-5.8823529411764705E-2</v>
      </c>
      <c r="X24" s="1">
        <f>P24/$K$3</f>
        <v>0</v>
      </c>
      <c r="Y24" s="1">
        <f>Q24/$K$3</f>
        <v>0.14705882352941177</v>
      </c>
      <c r="AA24" s="2">
        <f>S24*48</f>
        <v>7.0588235294117645</v>
      </c>
      <c r="AB24" s="2">
        <f>$AA$3*T24</f>
        <v>1.4117647058823528</v>
      </c>
      <c r="AC24" s="2">
        <f>$AA$3*U24</f>
        <v>0</v>
      </c>
      <c r="AD24" s="2">
        <f>$AA$3*V24</f>
        <v>1.4117647058823528</v>
      </c>
      <c r="AE24" s="2">
        <f>$AA$3*W24</f>
        <v>-2.8235294117647056</v>
      </c>
      <c r="AF24" s="2">
        <f>$AA$3*X24</f>
        <v>0</v>
      </c>
      <c r="AG24" s="2">
        <f>$AA$3*Y24</f>
        <v>7.0588235294117645</v>
      </c>
      <c r="AI24" s="2">
        <f>AA24+K24</f>
        <v>12.058823529411764</v>
      </c>
      <c r="AJ24" s="2">
        <f>AB24+L24</f>
        <v>2.4117647058823528</v>
      </c>
      <c r="AK24" s="2">
        <f>AC24+M24</f>
        <v>0</v>
      </c>
      <c r="AL24" s="2">
        <f>AD24+N24</f>
        <v>2.4117647058823528</v>
      </c>
      <c r="AM24" s="2">
        <f>AE24+O24</f>
        <v>-4.8235294117647056</v>
      </c>
      <c r="AN24" s="2">
        <f>AF24+P24</f>
        <v>0</v>
      </c>
      <c r="AO24" s="2">
        <f>AG24+Q24</f>
        <v>12.058823529411764</v>
      </c>
      <c r="AQ24" s="21" t="s">
        <v>25</v>
      </c>
      <c r="AR24" s="20">
        <v>38</v>
      </c>
      <c r="AS24" s="20">
        <v>5</v>
      </c>
      <c r="AT24" s="20">
        <v>9</v>
      </c>
      <c r="AU24" s="20">
        <v>14</v>
      </c>
      <c r="AV24" s="20">
        <v>5</v>
      </c>
      <c r="AW24" s="20">
        <v>20</v>
      </c>
      <c r="AX24" s="20">
        <v>65</v>
      </c>
    </row>
    <row r="25" spans="1:50">
      <c r="A25" s="17" t="s">
        <v>99</v>
      </c>
      <c r="B25" s="16">
        <v>18</v>
      </c>
      <c r="C25" s="16">
        <v>5</v>
      </c>
      <c r="D25" s="16">
        <v>4</v>
      </c>
      <c r="E25" s="16">
        <v>9</v>
      </c>
      <c r="F25" s="16">
        <v>0</v>
      </c>
      <c r="G25" s="16">
        <v>43</v>
      </c>
      <c r="H25" s="16">
        <v>29</v>
      </c>
      <c r="J25" t="s">
        <v>24</v>
      </c>
      <c r="K25" s="2">
        <v>5</v>
      </c>
      <c r="L25" s="2">
        <v>1</v>
      </c>
      <c r="M25" s="2">
        <v>0</v>
      </c>
      <c r="N25" s="2">
        <v>1</v>
      </c>
      <c r="O25" s="2">
        <v>-1</v>
      </c>
      <c r="P25" s="2">
        <v>0</v>
      </c>
      <c r="Q25" s="2">
        <v>2</v>
      </c>
      <c r="S25">
        <f>K25/34</f>
        <v>0.14705882352941177</v>
      </c>
      <c r="T25" s="1">
        <f>L25/$K$3</f>
        <v>2.9411764705882353E-2</v>
      </c>
      <c r="U25" s="1">
        <f>M25/$K$3</f>
        <v>0</v>
      </c>
      <c r="V25" s="1">
        <f>N25/$K$3</f>
        <v>2.9411764705882353E-2</v>
      </c>
      <c r="W25" s="1">
        <f>O25/$K$3</f>
        <v>-2.9411764705882353E-2</v>
      </c>
      <c r="X25" s="1">
        <f>P25/$K$3</f>
        <v>0</v>
      </c>
      <c r="Y25" s="1">
        <f>Q25/$K$3</f>
        <v>5.8823529411764705E-2</v>
      </c>
      <c r="AA25" s="2">
        <f>S25*48</f>
        <v>7.0588235294117645</v>
      </c>
      <c r="AB25" s="2">
        <f>$AA$3*T25</f>
        <v>1.4117647058823528</v>
      </c>
      <c r="AC25" s="2">
        <f>$AA$3*U25</f>
        <v>0</v>
      </c>
      <c r="AD25" s="2">
        <f>$AA$3*V25</f>
        <v>1.4117647058823528</v>
      </c>
      <c r="AE25" s="2">
        <f>$AA$3*W25</f>
        <v>-1.4117647058823528</v>
      </c>
      <c r="AF25" s="2">
        <f>$AA$3*X25</f>
        <v>0</v>
      </c>
      <c r="AG25" s="2">
        <f>$AA$3*Y25</f>
        <v>2.8235294117647056</v>
      </c>
      <c r="AI25" s="2">
        <f>AA25+K25</f>
        <v>12.058823529411764</v>
      </c>
      <c r="AJ25" s="2">
        <f>AB25+L25</f>
        <v>2.4117647058823528</v>
      </c>
      <c r="AK25" s="2">
        <f>AC25+M25</f>
        <v>0</v>
      </c>
      <c r="AL25" s="2">
        <f>AD25+N25</f>
        <v>2.4117647058823528</v>
      </c>
      <c r="AM25" s="2">
        <f>AE25+O25</f>
        <v>-2.4117647058823528</v>
      </c>
      <c r="AN25" s="2">
        <f>AF25+P25</f>
        <v>0</v>
      </c>
      <c r="AO25" s="2">
        <f>AG25+Q25</f>
        <v>4.8235294117647056</v>
      </c>
      <c r="AQ25" s="21" t="s">
        <v>99</v>
      </c>
      <c r="AR25" s="20">
        <v>18</v>
      </c>
      <c r="AS25" s="20">
        <v>5</v>
      </c>
      <c r="AT25" s="20">
        <v>4</v>
      </c>
      <c r="AU25" s="20">
        <v>9</v>
      </c>
      <c r="AV25" s="20">
        <v>0</v>
      </c>
      <c r="AW25" s="20">
        <v>43</v>
      </c>
      <c r="AX25" s="20">
        <v>29</v>
      </c>
    </row>
    <row r="26" spans="1:50">
      <c r="A26" s="17" t="s">
        <v>97</v>
      </c>
      <c r="B26" s="16">
        <v>56</v>
      </c>
      <c r="C26" s="16">
        <v>2</v>
      </c>
      <c r="D26" s="16">
        <v>5</v>
      </c>
      <c r="E26" s="16">
        <v>7</v>
      </c>
      <c r="F26" s="16">
        <v>-11</v>
      </c>
      <c r="G26" s="16">
        <v>25</v>
      </c>
      <c r="H26" s="16">
        <v>98</v>
      </c>
      <c r="J26" t="s">
        <v>98</v>
      </c>
      <c r="K26" s="2">
        <v>18</v>
      </c>
      <c r="L26" s="2">
        <v>0</v>
      </c>
      <c r="M26" s="2">
        <v>1</v>
      </c>
      <c r="N26" s="2">
        <v>1</v>
      </c>
      <c r="O26" s="2">
        <v>0</v>
      </c>
      <c r="P26" s="2">
        <v>33</v>
      </c>
      <c r="Q26" s="2">
        <v>5</v>
      </c>
      <c r="S26">
        <f>K26/34</f>
        <v>0.52941176470588236</v>
      </c>
      <c r="T26" s="1">
        <f>L26/$K$3</f>
        <v>0</v>
      </c>
      <c r="U26" s="1">
        <f>M26/$K$3</f>
        <v>2.9411764705882353E-2</v>
      </c>
      <c r="V26" s="1">
        <f>N26/$K$3</f>
        <v>2.9411764705882353E-2</v>
      </c>
      <c r="W26" s="1">
        <f>O26/$K$3</f>
        <v>0</v>
      </c>
      <c r="X26" s="1">
        <f>P26/$K$3</f>
        <v>0.97058823529411764</v>
      </c>
      <c r="Y26" s="1">
        <f>Q26/$K$3</f>
        <v>0.14705882352941177</v>
      </c>
      <c r="AA26" s="2">
        <f>S26*48</f>
        <v>25.411764705882355</v>
      </c>
      <c r="AB26" s="2">
        <f>$AA$3*T26</f>
        <v>0</v>
      </c>
      <c r="AC26" s="2">
        <f>$AA$3*U26</f>
        <v>1.4117647058823528</v>
      </c>
      <c r="AD26" s="2">
        <f>$AA$3*V26</f>
        <v>1.4117647058823528</v>
      </c>
      <c r="AE26" s="2">
        <f>$AA$3*W26</f>
        <v>0</v>
      </c>
      <c r="AF26" s="2">
        <f>$AA$3*X26</f>
        <v>46.588235294117645</v>
      </c>
      <c r="AG26" s="2">
        <f>$AA$3*Y26</f>
        <v>7.0588235294117645</v>
      </c>
      <c r="AI26" s="2">
        <f>AA26+K26</f>
        <v>43.411764705882355</v>
      </c>
      <c r="AJ26" s="2">
        <f>AB26+L26</f>
        <v>0</v>
      </c>
      <c r="AK26" s="2">
        <f>AC26+M26</f>
        <v>2.4117647058823528</v>
      </c>
      <c r="AL26" s="2">
        <f>AD26+N26</f>
        <v>2.4117647058823528</v>
      </c>
      <c r="AM26" s="2">
        <f>AE26+O26</f>
        <v>0</v>
      </c>
      <c r="AN26" s="2">
        <f>AF26+P26</f>
        <v>79.588235294117652</v>
      </c>
      <c r="AO26" s="2">
        <f>AG26+Q26</f>
        <v>12.058823529411764</v>
      </c>
      <c r="AQ26" s="21" t="s">
        <v>97</v>
      </c>
      <c r="AR26" s="20">
        <v>56</v>
      </c>
      <c r="AS26" s="20">
        <v>2</v>
      </c>
      <c r="AT26" s="20">
        <v>5</v>
      </c>
      <c r="AU26" s="20">
        <v>7</v>
      </c>
      <c r="AV26" s="20">
        <v>-11</v>
      </c>
      <c r="AW26" s="20">
        <v>25</v>
      </c>
      <c r="AX26" s="20">
        <v>98</v>
      </c>
    </row>
    <row r="27" spans="1:50">
      <c r="A27" s="17" t="s">
        <v>95</v>
      </c>
      <c r="B27" s="16">
        <v>39</v>
      </c>
      <c r="C27" s="16">
        <v>1</v>
      </c>
      <c r="D27" s="16">
        <v>5</v>
      </c>
      <c r="E27" s="16">
        <v>6</v>
      </c>
      <c r="F27" s="16">
        <v>4</v>
      </c>
      <c r="G27" s="16">
        <v>10</v>
      </c>
      <c r="H27" s="16">
        <v>48</v>
      </c>
      <c r="J27" t="s">
        <v>96</v>
      </c>
      <c r="K27" s="2">
        <v>9</v>
      </c>
      <c r="L27" s="2">
        <v>1</v>
      </c>
      <c r="M27" s="2">
        <v>0</v>
      </c>
      <c r="N27" s="2">
        <v>1</v>
      </c>
      <c r="O27" s="2">
        <v>1</v>
      </c>
      <c r="P27" s="2">
        <v>6</v>
      </c>
      <c r="Q27" s="2">
        <v>4</v>
      </c>
      <c r="S27">
        <f>K27/34</f>
        <v>0.26470588235294118</v>
      </c>
      <c r="T27" s="1">
        <f>L27/$K$3</f>
        <v>2.9411764705882353E-2</v>
      </c>
      <c r="U27" s="1">
        <f>M27/$K$3</f>
        <v>0</v>
      </c>
      <c r="V27" s="1">
        <f>N27/$K$3</f>
        <v>2.9411764705882353E-2</v>
      </c>
      <c r="W27" s="1">
        <f>O27/$K$3</f>
        <v>2.9411764705882353E-2</v>
      </c>
      <c r="X27" s="1">
        <f>P27/$K$3</f>
        <v>0.17647058823529413</v>
      </c>
      <c r="Y27" s="1">
        <f>Q27/$K$3</f>
        <v>0.11764705882352941</v>
      </c>
      <c r="AA27" s="2">
        <f>S27*48</f>
        <v>12.705882352941178</v>
      </c>
      <c r="AB27" s="2">
        <f>$AA$3*T27</f>
        <v>1.4117647058823528</v>
      </c>
      <c r="AC27" s="2">
        <f>$AA$3*U27</f>
        <v>0</v>
      </c>
      <c r="AD27" s="2">
        <f>$AA$3*V27</f>
        <v>1.4117647058823528</v>
      </c>
      <c r="AE27" s="2">
        <f>$AA$3*W27</f>
        <v>1.4117647058823528</v>
      </c>
      <c r="AF27" s="2">
        <f>$AA$3*X27</f>
        <v>8.4705882352941178</v>
      </c>
      <c r="AG27" s="2">
        <f>$AA$3*Y27</f>
        <v>5.6470588235294112</v>
      </c>
      <c r="AI27" s="2">
        <f>AA27+K27</f>
        <v>21.705882352941178</v>
      </c>
      <c r="AJ27" s="2">
        <f>AB27+L27</f>
        <v>2.4117647058823528</v>
      </c>
      <c r="AK27" s="2">
        <f>AC27+M27</f>
        <v>0</v>
      </c>
      <c r="AL27" s="2">
        <f>AD27+N27</f>
        <v>2.4117647058823528</v>
      </c>
      <c r="AM27" s="2">
        <f>AE27+O27</f>
        <v>2.4117647058823528</v>
      </c>
      <c r="AN27" s="2">
        <f>AF27+P27</f>
        <v>14.470588235294118</v>
      </c>
      <c r="AO27" s="2">
        <f>AG27+Q27</f>
        <v>9.6470588235294112</v>
      </c>
      <c r="AQ27" s="21" t="s">
        <v>95</v>
      </c>
      <c r="AR27" s="20">
        <v>39</v>
      </c>
      <c r="AS27" s="20">
        <v>1</v>
      </c>
      <c r="AT27" s="20">
        <v>5</v>
      </c>
      <c r="AU27" s="20">
        <v>6</v>
      </c>
      <c r="AV27" s="20">
        <v>4</v>
      </c>
      <c r="AW27" s="20">
        <v>10</v>
      </c>
      <c r="AX27" s="20">
        <v>48</v>
      </c>
    </row>
    <row r="28" spans="1:50">
      <c r="A28" s="17" t="s">
        <v>93</v>
      </c>
      <c r="B28" s="16">
        <v>8</v>
      </c>
      <c r="C28" s="16">
        <v>2</v>
      </c>
      <c r="D28" s="16">
        <v>2</v>
      </c>
      <c r="E28" s="16">
        <v>4</v>
      </c>
      <c r="F28" s="16">
        <v>1</v>
      </c>
      <c r="G28" s="16">
        <v>0</v>
      </c>
      <c r="H28" s="16">
        <v>10</v>
      </c>
      <c r="J28" t="s">
        <v>94</v>
      </c>
      <c r="K28" s="2">
        <v>4</v>
      </c>
      <c r="L28" s="2">
        <v>1</v>
      </c>
      <c r="M28" s="2">
        <v>0</v>
      </c>
      <c r="N28" s="2">
        <v>1</v>
      </c>
      <c r="O28" s="2">
        <v>0</v>
      </c>
      <c r="P28" s="2">
        <v>2</v>
      </c>
      <c r="Q28" s="2">
        <v>1</v>
      </c>
      <c r="S28">
        <f>K28/34</f>
        <v>0.11764705882352941</v>
      </c>
      <c r="T28" s="1">
        <f>L28/$K$3</f>
        <v>2.9411764705882353E-2</v>
      </c>
      <c r="U28" s="1">
        <f>M28/$K$3</f>
        <v>0</v>
      </c>
      <c r="V28" s="1">
        <f>N28/$K$3</f>
        <v>2.9411764705882353E-2</v>
      </c>
      <c r="W28" s="1">
        <f>O28/$K$3</f>
        <v>0</v>
      </c>
      <c r="X28" s="1">
        <f>P28/$K$3</f>
        <v>5.8823529411764705E-2</v>
      </c>
      <c r="Y28" s="1">
        <f>Q28/$K$3</f>
        <v>2.9411764705882353E-2</v>
      </c>
      <c r="AA28" s="2">
        <f>S28*48</f>
        <v>5.6470588235294112</v>
      </c>
      <c r="AB28" s="2">
        <f>$AA$3*T28</f>
        <v>1.4117647058823528</v>
      </c>
      <c r="AC28" s="2">
        <f>$AA$3*U28</f>
        <v>0</v>
      </c>
      <c r="AD28" s="2">
        <f>$AA$3*V28</f>
        <v>1.4117647058823528</v>
      </c>
      <c r="AE28" s="2">
        <f>$AA$3*W28</f>
        <v>0</v>
      </c>
      <c r="AF28" s="2">
        <f>$AA$3*X28</f>
        <v>2.8235294117647056</v>
      </c>
      <c r="AG28" s="2">
        <f>$AA$3*Y28</f>
        <v>1.4117647058823528</v>
      </c>
      <c r="AI28" s="2">
        <f>AA28+K28</f>
        <v>9.6470588235294112</v>
      </c>
      <c r="AJ28" s="2">
        <f>AB28+L28</f>
        <v>2.4117647058823528</v>
      </c>
      <c r="AK28" s="2">
        <f>AC28+M28</f>
        <v>0</v>
      </c>
      <c r="AL28" s="2">
        <f>AD28+N28</f>
        <v>2.4117647058823528</v>
      </c>
      <c r="AM28" s="2">
        <f>AE28+O28</f>
        <v>0</v>
      </c>
      <c r="AN28" s="2">
        <f>AF28+P28</f>
        <v>4.8235294117647056</v>
      </c>
      <c r="AO28" s="2">
        <f>AG28+Q28</f>
        <v>2.4117647058823528</v>
      </c>
      <c r="AQ28" s="21" t="s">
        <v>93</v>
      </c>
      <c r="AR28" s="20">
        <v>8</v>
      </c>
      <c r="AS28" s="20">
        <v>2</v>
      </c>
      <c r="AT28" s="20">
        <v>2</v>
      </c>
      <c r="AU28" s="20">
        <v>4</v>
      </c>
      <c r="AV28" s="20">
        <v>1</v>
      </c>
      <c r="AW28" s="20">
        <v>0</v>
      </c>
      <c r="AX28" s="20">
        <v>10</v>
      </c>
    </row>
    <row r="29" spans="1:50">
      <c r="A29" s="17" t="s">
        <v>91</v>
      </c>
      <c r="B29" s="16">
        <v>5</v>
      </c>
      <c r="C29" s="16">
        <v>1</v>
      </c>
      <c r="D29" s="16">
        <v>0</v>
      </c>
      <c r="E29" s="16">
        <v>1</v>
      </c>
      <c r="F29" s="16">
        <v>-2</v>
      </c>
      <c r="G29" s="16">
        <v>7</v>
      </c>
      <c r="H29" s="16">
        <v>3</v>
      </c>
      <c r="J29" t="s">
        <v>92</v>
      </c>
      <c r="K29" s="2">
        <v>2</v>
      </c>
      <c r="L29" s="2">
        <v>0</v>
      </c>
      <c r="M29" s="2">
        <v>0</v>
      </c>
      <c r="N29" s="2">
        <v>0</v>
      </c>
      <c r="O29" s="2">
        <v>0</v>
      </c>
      <c r="P29" s="2">
        <v>2</v>
      </c>
      <c r="Q29" s="2">
        <v>1</v>
      </c>
      <c r="S29">
        <f>K29/34</f>
        <v>5.8823529411764705E-2</v>
      </c>
      <c r="T29" s="1">
        <f>L29/$K$3</f>
        <v>0</v>
      </c>
      <c r="U29" s="1">
        <f>M29/$K$3</f>
        <v>0</v>
      </c>
      <c r="V29" s="1">
        <f>N29/$K$3</f>
        <v>0</v>
      </c>
      <c r="W29" s="1">
        <f>O29/$K$3</f>
        <v>0</v>
      </c>
      <c r="X29" s="1">
        <f>P29/$K$3</f>
        <v>5.8823529411764705E-2</v>
      </c>
      <c r="Y29" s="1">
        <f>Q29/$K$3</f>
        <v>2.9411764705882353E-2</v>
      </c>
      <c r="AA29" s="2">
        <f>S29*48</f>
        <v>2.8235294117647056</v>
      </c>
      <c r="AB29" s="2">
        <f>$AA$3*T29</f>
        <v>0</v>
      </c>
      <c r="AC29" s="2">
        <f>$AA$3*U29</f>
        <v>0</v>
      </c>
      <c r="AD29" s="2">
        <f>$AA$3*V29</f>
        <v>0</v>
      </c>
      <c r="AE29" s="2">
        <f>$AA$3*W29</f>
        <v>0</v>
      </c>
      <c r="AF29" s="2">
        <f>$AA$3*X29</f>
        <v>2.8235294117647056</v>
      </c>
      <c r="AG29" s="2">
        <f>$AA$3*Y29</f>
        <v>1.4117647058823528</v>
      </c>
      <c r="AI29" s="2">
        <f>AA29+K29</f>
        <v>4.8235294117647056</v>
      </c>
      <c r="AJ29" s="2">
        <f>AB29+L29</f>
        <v>0</v>
      </c>
      <c r="AK29" s="2">
        <f>AC29+M29</f>
        <v>0</v>
      </c>
      <c r="AL29" s="2">
        <f>AD29+N29</f>
        <v>0</v>
      </c>
      <c r="AM29" s="2">
        <f>AE29+O29</f>
        <v>0</v>
      </c>
      <c r="AN29" s="2">
        <f>AF29+P29</f>
        <v>4.8235294117647056</v>
      </c>
      <c r="AO29" s="2">
        <f>AG29+Q29</f>
        <v>2.4117647058823528</v>
      </c>
      <c r="AQ29" s="21" t="s">
        <v>91</v>
      </c>
      <c r="AR29" s="20">
        <v>5</v>
      </c>
      <c r="AS29" s="20">
        <v>1</v>
      </c>
      <c r="AT29" s="20">
        <v>0</v>
      </c>
      <c r="AU29" s="20">
        <v>1</v>
      </c>
      <c r="AV29" s="20">
        <v>-2</v>
      </c>
      <c r="AW29" s="20">
        <v>7</v>
      </c>
      <c r="AX29" s="20">
        <v>3</v>
      </c>
    </row>
    <row r="30" spans="1:50">
      <c r="A30" s="17" t="s">
        <v>90</v>
      </c>
      <c r="B30" s="16">
        <v>7</v>
      </c>
      <c r="C30" s="16">
        <v>0</v>
      </c>
      <c r="D30" s="16">
        <v>1</v>
      </c>
      <c r="E30" s="16">
        <v>1</v>
      </c>
      <c r="F30" s="16">
        <v>-1</v>
      </c>
      <c r="G30" s="16">
        <v>12</v>
      </c>
      <c r="H30" s="16">
        <v>8</v>
      </c>
      <c r="J30" t="s">
        <v>89</v>
      </c>
      <c r="K30" s="2">
        <v>3</v>
      </c>
      <c r="L30" s="2">
        <v>0</v>
      </c>
      <c r="M30" s="2">
        <v>0</v>
      </c>
      <c r="N30" s="2">
        <v>0</v>
      </c>
      <c r="O30" s="2">
        <v>0</v>
      </c>
      <c r="P30" s="2">
        <v>7</v>
      </c>
      <c r="Q30" s="2">
        <v>4</v>
      </c>
      <c r="S30">
        <f>K30/34</f>
        <v>8.8235294117647065E-2</v>
      </c>
      <c r="T30" s="1">
        <f>L30/$K$3</f>
        <v>0</v>
      </c>
      <c r="U30" s="1">
        <f>M30/$K$3</f>
        <v>0</v>
      </c>
      <c r="V30" s="1">
        <f>N30/$K$3</f>
        <v>0</v>
      </c>
      <c r="W30" s="1">
        <f>O30/$K$3</f>
        <v>0</v>
      </c>
      <c r="X30" s="1">
        <f>P30/$K$3</f>
        <v>0.20588235294117646</v>
      </c>
      <c r="Y30" s="1">
        <f>Q30/$K$3</f>
        <v>0.11764705882352941</v>
      </c>
      <c r="AA30" s="2">
        <f>S30*48</f>
        <v>4.2352941176470589</v>
      </c>
      <c r="AB30" s="2">
        <f>$AA$3*T30</f>
        <v>0</v>
      </c>
      <c r="AC30" s="2">
        <f>$AA$3*U30</f>
        <v>0</v>
      </c>
      <c r="AD30" s="2">
        <f>$AA$3*V30</f>
        <v>0</v>
      </c>
      <c r="AE30" s="2">
        <f>$AA$3*W30</f>
        <v>0</v>
      </c>
      <c r="AF30" s="2">
        <f>$AA$3*X30</f>
        <v>9.882352941176471</v>
      </c>
      <c r="AG30" s="2">
        <f>$AA$3*Y30</f>
        <v>5.6470588235294112</v>
      </c>
      <c r="AI30" s="2">
        <f>AA30+K30</f>
        <v>7.2352941176470589</v>
      </c>
      <c r="AJ30" s="2">
        <f>AB30+L30</f>
        <v>0</v>
      </c>
      <c r="AK30" s="2">
        <f>AC30+M30</f>
        <v>0</v>
      </c>
      <c r="AL30" s="2">
        <f>AD30+N30</f>
        <v>0</v>
      </c>
      <c r="AM30" s="2">
        <f>AE30+O30</f>
        <v>0</v>
      </c>
      <c r="AN30" s="2">
        <f>AF30+P30</f>
        <v>16.882352941176471</v>
      </c>
      <c r="AO30" s="2">
        <f>AG30+Q30</f>
        <v>9.6470588235294112</v>
      </c>
      <c r="AQ30" s="21" t="s">
        <v>88</v>
      </c>
      <c r="AR30" s="20">
        <v>7</v>
      </c>
      <c r="AS30" s="20">
        <v>0</v>
      </c>
      <c r="AT30" s="20">
        <v>1</v>
      </c>
      <c r="AU30" s="20">
        <v>1</v>
      </c>
      <c r="AV30" s="20">
        <v>-1</v>
      </c>
      <c r="AW30" s="20">
        <v>12</v>
      </c>
      <c r="AX30" s="20">
        <v>8</v>
      </c>
    </row>
    <row r="31" spans="1:50">
      <c r="A31" s="17" t="s">
        <v>86</v>
      </c>
      <c r="B31" s="16">
        <v>4</v>
      </c>
      <c r="C31" s="16">
        <v>0</v>
      </c>
      <c r="D31" s="16">
        <v>0</v>
      </c>
      <c r="E31" s="16">
        <v>0</v>
      </c>
      <c r="F31" s="16">
        <v>0</v>
      </c>
      <c r="G31" s="16">
        <v>2</v>
      </c>
      <c r="H31" s="16">
        <v>4</v>
      </c>
      <c r="J31" t="s">
        <v>87</v>
      </c>
      <c r="K31" s="2">
        <v>3</v>
      </c>
      <c r="L31" s="2">
        <v>0</v>
      </c>
      <c r="M31" s="2">
        <v>0</v>
      </c>
      <c r="N31" s="2">
        <v>0</v>
      </c>
      <c r="O31" s="2">
        <v>-1</v>
      </c>
      <c r="P31" s="2">
        <v>0</v>
      </c>
      <c r="Q31" s="2">
        <v>11</v>
      </c>
      <c r="S31">
        <f>K31/34</f>
        <v>8.8235294117647065E-2</v>
      </c>
      <c r="T31" s="1">
        <f>L31/$K$3</f>
        <v>0</v>
      </c>
      <c r="U31" s="1">
        <f>M31/$K$3</f>
        <v>0</v>
      </c>
      <c r="V31" s="1">
        <f>N31/$K$3</f>
        <v>0</v>
      </c>
      <c r="W31" s="1">
        <f>O31/$K$3</f>
        <v>-2.9411764705882353E-2</v>
      </c>
      <c r="X31" s="1">
        <f>P31/$K$3</f>
        <v>0</v>
      </c>
      <c r="Y31" s="1">
        <f>Q31/$K$3</f>
        <v>0.3235294117647059</v>
      </c>
      <c r="AA31" s="2">
        <f>S31*48</f>
        <v>4.2352941176470589</v>
      </c>
      <c r="AB31" s="2">
        <f>$AA$3*T31</f>
        <v>0</v>
      </c>
      <c r="AC31" s="2">
        <f>$AA$3*U31</f>
        <v>0</v>
      </c>
      <c r="AD31" s="2">
        <f>$AA$3*V31</f>
        <v>0</v>
      </c>
      <c r="AE31" s="2">
        <f>$AA$3*W31</f>
        <v>-1.4117647058823528</v>
      </c>
      <c r="AF31" s="2">
        <f>$AA$3*X31</f>
        <v>0</v>
      </c>
      <c r="AG31" s="2">
        <f>$AA$3*Y31</f>
        <v>15.529411764705884</v>
      </c>
      <c r="AI31" s="2">
        <f>AA31+K31</f>
        <v>7.2352941176470589</v>
      </c>
      <c r="AJ31" s="2">
        <f>AB31+L31</f>
        <v>0</v>
      </c>
      <c r="AK31" s="2">
        <f>AC31+M31</f>
        <v>0</v>
      </c>
      <c r="AL31" s="2">
        <f>AD31+N31</f>
        <v>0</v>
      </c>
      <c r="AM31" s="2">
        <f>AE31+O31</f>
        <v>-2.4117647058823528</v>
      </c>
      <c r="AN31" s="2">
        <f>AF31+P31</f>
        <v>0</v>
      </c>
      <c r="AO31" s="2">
        <f>AG31+Q31</f>
        <v>26.529411764705884</v>
      </c>
      <c r="AQ31" s="21" t="s">
        <v>86</v>
      </c>
      <c r="AR31" s="20">
        <v>4</v>
      </c>
      <c r="AS31" s="20">
        <v>0</v>
      </c>
      <c r="AT31" s="20">
        <v>0</v>
      </c>
      <c r="AU31" s="20">
        <v>0</v>
      </c>
      <c r="AV31" s="20">
        <v>0</v>
      </c>
      <c r="AW31" s="20">
        <v>2</v>
      </c>
      <c r="AX31" s="20">
        <v>4</v>
      </c>
    </row>
    <row r="32" spans="1:50">
      <c r="A32" s="12"/>
      <c r="B32" s="11"/>
      <c r="C32" s="11">
        <f>SUM(C3:C31)</f>
        <v>238</v>
      </c>
      <c r="D32" s="11">
        <f>SUM(D3:D31)</f>
        <v>398</v>
      </c>
      <c r="E32" s="11">
        <f>SUM(E3:E31)</f>
        <v>636</v>
      </c>
      <c r="F32" s="11">
        <f>SUM(F3:F31)</f>
        <v>57</v>
      </c>
      <c r="G32" s="11">
        <f>SUM(G3:G31)</f>
        <v>945</v>
      </c>
      <c r="H32" s="11">
        <f>SUM(H3:H31)</f>
        <v>2538</v>
      </c>
      <c r="K32" s="2"/>
      <c r="L32" s="5">
        <f>SUM(L3:L31)</f>
        <v>79</v>
      </c>
      <c r="M32" s="5">
        <f>SUM(M3:M31)</f>
        <v>142</v>
      </c>
      <c r="N32" s="5">
        <f>SUM(N3:N31)</f>
        <v>221</v>
      </c>
      <c r="O32" s="5">
        <f>SUM(O3:O31)</f>
        <v>-131</v>
      </c>
      <c r="P32" s="5">
        <f>SUM(P3:P31)</f>
        <v>473</v>
      </c>
      <c r="Q32" s="5">
        <f>SUM(Q3:Q31)</f>
        <v>890</v>
      </c>
      <c r="AI32" s="5"/>
      <c r="AJ32" s="5">
        <f>SUM(AJ3:AJ31)</f>
        <v>189.11764705882351</v>
      </c>
      <c r="AK32" s="5">
        <f>SUM(AK3:AK31)</f>
        <v>339.64705882352945</v>
      </c>
      <c r="AL32" s="5">
        <f>SUM(AL3:AL31)</f>
        <v>528.7647058823527</v>
      </c>
      <c r="AM32" s="5">
        <f>SUM(AM3:AM31)</f>
        <v>-310.29411764705884</v>
      </c>
      <c r="AN32" s="5">
        <f>SUM(AN3:AN31)</f>
        <v>1126.6470588235295</v>
      </c>
      <c r="AO32" s="5">
        <f>SUM(AO3:AO31)</f>
        <v>2115.4117647058824</v>
      </c>
      <c r="AR32" s="5"/>
      <c r="AS32" s="5">
        <f>SUM(AS3:AS31)</f>
        <v>238</v>
      </c>
      <c r="AT32" s="5">
        <f>SUM(AT3:AT31)</f>
        <v>398</v>
      </c>
      <c r="AU32" s="5">
        <f>SUM(AU3:AU31)</f>
        <v>636</v>
      </c>
      <c r="AV32" s="5">
        <f>SUM(AV3:AV31)</f>
        <v>57</v>
      </c>
      <c r="AW32" s="5">
        <f>SUM(AW3:AW31)</f>
        <v>945</v>
      </c>
      <c r="AX32" s="5">
        <f>SUM(AX3:AX31)</f>
        <v>2538</v>
      </c>
    </row>
    <row r="33" spans="1:50">
      <c r="A33" s="27"/>
      <c r="B33" s="26"/>
      <c r="C33" s="26"/>
      <c r="D33" s="26"/>
      <c r="E33" s="26"/>
      <c r="F33" s="26"/>
      <c r="G33" s="26"/>
      <c r="H33" s="26"/>
    </row>
    <row r="34" spans="1:50">
      <c r="A34" s="27"/>
      <c r="B34" s="26"/>
      <c r="C34" s="26"/>
      <c r="D34" s="26"/>
      <c r="E34" s="26"/>
      <c r="F34" s="26"/>
      <c r="G34" s="26"/>
      <c r="H34" s="26"/>
      <c r="AQ34" s="8" t="s">
        <v>85</v>
      </c>
      <c r="AR34" s="5" t="s">
        <v>81</v>
      </c>
      <c r="AS34" s="5" t="s">
        <v>80</v>
      </c>
      <c r="AT34" s="5" t="s">
        <v>79</v>
      </c>
      <c r="AU34" s="5" t="s">
        <v>78</v>
      </c>
      <c r="AV34" s="5" t="s">
        <v>84</v>
      </c>
      <c r="AW34" s="5" t="s">
        <v>83</v>
      </c>
      <c r="AX34" s="5" t="s">
        <v>82</v>
      </c>
    </row>
    <row r="35" spans="1:50">
      <c r="A35" s="25" t="s">
        <v>85</v>
      </c>
      <c r="B35" s="11" t="s">
        <v>81</v>
      </c>
      <c r="C35" s="11" t="s">
        <v>80</v>
      </c>
      <c r="D35" s="11" t="s">
        <v>79</v>
      </c>
      <c r="E35" s="11" t="s">
        <v>78</v>
      </c>
      <c r="F35" s="11" t="s">
        <v>84</v>
      </c>
      <c r="G35" s="11" t="s">
        <v>83</v>
      </c>
      <c r="H35" s="11" t="s">
        <v>82</v>
      </c>
      <c r="J35" s="8" t="s">
        <v>85</v>
      </c>
      <c r="K35" s="5" t="s">
        <v>81</v>
      </c>
      <c r="L35" s="5" t="s">
        <v>80</v>
      </c>
      <c r="M35" s="5" t="s">
        <v>79</v>
      </c>
      <c r="N35" s="5" t="s">
        <v>78</v>
      </c>
      <c r="O35" s="5" t="s">
        <v>84</v>
      </c>
      <c r="P35" s="5" t="s">
        <v>83</v>
      </c>
      <c r="Q35" s="5" t="s">
        <v>82</v>
      </c>
      <c r="S35" s="5" t="s">
        <v>81</v>
      </c>
      <c r="T35" s="5" t="s">
        <v>80</v>
      </c>
      <c r="U35" s="5" t="s">
        <v>79</v>
      </c>
      <c r="V35" s="5" t="s">
        <v>78</v>
      </c>
      <c r="W35" s="5" t="s">
        <v>84</v>
      </c>
      <c r="X35" s="5" t="s">
        <v>83</v>
      </c>
      <c r="Y35" s="5" t="s">
        <v>82</v>
      </c>
      <c r="AA35" s="5" t="s">
        <v>81</v>
      </c>
      <c r="AB35" s="5" t="s">
        <v>80</v>
      </c>
      <c r="AC35" s="5" t="s">
        <v>79</v>
      </c>
      <c r="AD35" s="5" t="s">
        <v>78</v>
      </c>
      <c r="AE35" s="5" t="s">
        <v>84</v>
      </c>
      <c r="AF35" s="5" t="s">
        <v>83</v>
      </c>
      <c r="AG35" s="5" t="s">
        <v>82</v>
      </c>
      <c r="AI35" s="5" t="s">
        <v>81</v>
      </c>
      <c r="AJ35" s="5" t="s">
        <v>80</v>
      </c>
      <c r="AK35" s="5" t="s">
        <v>79</v>
      </c>
      <c r="AL35" s="5" t="s">
        <v>78</v>
      </c>
      <c r="AM35" s="5" t="s">
        <v>77</v>
      </c>
      <c r="AN35" s="5" t="s">
        <v>76</v>
      </c>
      <c r="AO35" s="5" t="s">
        <v>75</v>
      </c>
      <c r="AQ35" t="s">
        <v>74</v>
      </c>
      <c r="AR35" s="2">
        <v>54</v>
      </c>
      <c r="AS35" s="2">
        <v>52</v>
      </c>
      <c r="AT35" s="2">
        <v>25</v>
      </c>
      <c r="AU35" s="2">
        <v>21</v>
      </c>
      <c r="AV35" s="2">
        <v>6</v>
      </c>
      <c r="AW35" s="7">
        <v>2.91</v>
      </c>
      <c r="AX35" s="1">
        <v>0.89</v>
      </c>
    </row>
    <row r="36" spans="1:50">
      <c r="A36" s="12" t="s">
        <v>74</v>
      </c>
      <c r="B36" s="24">
        <v>54</v>
      </c>
      <c r="C36" s="24">
        <v>52</v>
      </c>
      <c r="D36" s="24">
        <v>25</v>
      </c>
      <c r="E36" s="24">
        <v>21</v>
      </c>
      <c r="F36" s="24">
        <v>6</v>
      </c>
      <c r="G36" s="23">
        <v>2.91</v>
      </c>
      <c r="H36" s="22">
        <v>0.89</v>
      </c>
      <c r="J36" t="s">
        <v>73</v>
      </c>
      <c r="K36" s="2">
        <v>29</v>
      </c>
      <c r="L36" s="2">
        <v>29</v>
      </c>
      <c r="M36" s="2">
        <v>8</v>
      </c>
      <c r="N36" s="2">
        <v>14</v>
      </c>
      <c r="O36" s="2">
        <v>6</v>
      </c>
      <c r="P36" s="7">
        <v>3.1</v>
      </c>
      <c r="Q36" s="6">
        <v>0.9</v>
      </c>
      <c r="S36">
        <f>K36/34</f>
        <v>0.8529411764705882</v>
      </c>
      <c r="T36">
        <f>L36/34</f>
        <v>0.8529411764705882</v>
      </c>
      <c r="U36">
        <f>M36/34</f>
        <v>0.23529411764705882</v>
      </c>
      <c r="V36">
        <f>N36/34</f>
        <v>0.41176470588235292</v>
      </c>
      <c r="W36">
        <f>O36/34</f>
        <v>0.17647058823529413</v>
      </c>
      <c r="X36" s="1">
        <f>S41*T41</f>
        <v>123.94117647058823</v>
      </c>
      <c r="Y36" s="1">
        <f>V41/U41</f>
        <v>0.89953271028037396</v>
      </c>
      <c r="AA36" s="2">
        <f>S36*48</f>
        <v>40.941176470588232</v>
      </c>
      <c r="AB36" s="2">
        <f>T36*48</f>
        <v>40.941176470588232</v>
      </c>
      <c r="AC36" s="2">
        <f>U36*48</f>
        <v>11.294117647058822</v>
      </c>
      <c r="AD36" s="2">
        <f>V36*48</f>
        <v>19.764705882352942</v>
      </c>
      <c r="AE36" s="2">
        <f>W36*48</f>
        <v>8.4705882352941178</v>
      </c>
      <c r="AF36" s="2"/>
      <c r="AG36" s="1">
        <f>(V41*48)/(U41*48)</f>
        <v>0.89953271028037374</v>
      </c>
      <c r="AI36" s="2">
        <f>AA36+K36</f>
        <v>69.941176470588232</v>
      </c>
      <c r="AJ36" s="2">
        <f>AB36+L36</f>
        <v>69.941176470588232</v>
      </c>
      <c r="AK36" s="2">
        <f>AC36+M36</f>
        <v>19.294117647058822</v>
      </c>
      <c r="AL36" s="2">
        <f>AD36+N36</f>
        <v>33.764705882352942</v>
      </c>
      <c r="AM36" s="2">
        <f>AE36+O36</f>
        <v>14.470588235294118</v>
      </c>
      <c r="AO36" s="1">
        <v>0.9</v>
      </c>
      <c r="AQ36" s="21" t="s">
        <v>72</v>
      </c>
      <c r="AR36" s="20">
        <v>19</v>
      </c>
      <c r="AS36" s="20">
        <v>17</v>
      </c>
      <c r="AT36" s="20">
        <v>7</v>
      </c>
      <c r="AU36" s="20">
        <v>8</v>
      </c>
      <c r="AV36" s="20">
        <v>2</v>
      </c>
      <c r="AW36" s="19">
        <v>2.67</v>
      </c>
      <c r="AX36" s="18">
        <v>0.91</v>
      </c>
    </row>
    <row r="37" spans="1:50">
      <c r="A37" s="17" t="s">
        <v>71</v>
      </c>
      <c r="B37" s="16">
        <v>19</v>
      </c>
      <c r="C37" s="16">
        <v>17</v>
      </c>
      <c r="D37" s="16">
        <v>7</v>
      </c>
      <c r="E37" s="16">
        <v>8</v>
      </c>
      <c r="F37" s="16">
        <v>2</v>
      </c>
      <c r="G37" s="15">
        <v>2.67</v>
      </c>
      <c r="H37" s="14">
        <v>0.91</v>
      </c>
      <c r="J37" t="s">
        <v>70</v>
      </c>
      <c r="K37" s="2">
        <v>9</v>
      </c>
      <c r="L37" s="2">
        <v>5</v>
      </c>
      <c r="M37" s="2">
        <v>1</v>
      </c>
      <c r="N37" s="2">
        <v>5</v>
      </c>
      <c r="O37" s="2">
        <v>0</v>
      </c>
      <c r="P37" s="7">
        <v>2.79</v>
      </c>
      <c r="Q37" s="6">
        <v>0.91</v>
      </c>
      <c r="S37">
        <f>K37/34</f>
        <v>0.26470588235294118</v>
      </c>
      <c r="T37">
        <f>L37/34</f>
        <v>0.14705882352941177</v>
      </c>
      <c r="U37">
        <f>M37/34</f>
        <v>2.9411764705882353E-2</v>
      </c>
      <c r="V37">
        <f>N37/34</f>
        <v>0.14705882352941177</v>
      </c>
      <c r="W37">
        <f>O37/34</f>
        <v>0</v>
      </c>
      <c r="X37" s="1">
        <f>S42*T42</f>
        <v>6.0259515570934257</v>
      </c>
      <c r="Y37" s="1">
        <f>V42/U42</f>
        <v>0.90954773869346739</v>
      </c>
      <c r="AA37" s="2">
        <f>S37*48</f>
        <v>12.705882352941178</v>
      </c>
      <c r="AB37" s="2">
        <f>T37*48</f>
        <v>7.0588235294117645</v>
      </c>
      <c r="AC37" s="2">
        <f>U37*48</f>
        <v>1.4117647058823528</v>
      </c>
      <c r="AD37" s="2">
        <f>V37*48</f>
        <v>7.0588235294117645</v>
      </c>
      <c r="AE37" s="2">
        <f>W37*48</f>
        <v>0</v>
      </c>
      <c r="AG37" s="1">
        <f>(V42*48)/(U42*48)</f>
        <v>0.90954773869346728</v>
      </c>
      <c r="AI37" s="2">
        <f>AA37+K37</f>
        <v>21.705882352941178</v>
      </c>
      <c r="AJ37" s="2">
        <f>AB37+L37</f>
        <v>12.058823529411764</v>
      </c>
      <c r="AK37" s="2">
        <f>AC37+M37</f>
        <v>2.4117647058823528</v>
      </c>
      <c r="AL37" s="2">
        <f>AD37+N37</f>
        <v>12.058823529411764</v>
      </c>
      <c r="AM37" s="2">
        <f>AE37+O37</f>
        <v>0</v>
      </c>
      <c r="AO37" s="1">
        <v>0.91</v>
      </c>
      <c r="AQ37" s="21" t="s">
        <v>69</v>
      </c>
      <c r="AR37" s="20">
        <v>13</v>
      </c>
      <c r="AS37" s="20">
        <v>13</v>
      </c>
      <c r="AT37" s="20">
        <v>11</v>
      </c>
      <c r="AU37" s="20">
        <v>2</v>
      </c>
      <c r="AV37" s="20">
        <v>0</v>
      </c>
      <c r="AW37" s="19">
        <v>1.63</v>
      </c>
      <c r="AX37" s="18">
        <v>0.94</v>
      </c>
    </row>
    <row r="38" spans="1:50">
      <c r="A38" s="17" t="s">
        <v>68</v>
      </c>
      <c r="B38" s="16">
        <v>13</v>
      </c>
      <c r="C38" s="16">
        <v>13</v>
      </c>
      <c r="D38" s="16">
        <v>11</v>
      </c>
      <c r="E38" s="16">
        <v>2</v>
      </c>
      <c r="F38" s="16">
        <v>0</v>
      </c>
      <c r="G38" s="15">
        <v>1.63</v>
      </c>
      <c r="H38" s="14">
        <v>0.94</v>
      </c>
      <c r="K38" s="5"/>
      <c r="L38" s="5"/>
      <c r="M38" s="5">
        <v>9</v>
      </c>
      <c r="N38" s="5">
        <v>19</v>
      </c>
      <c r="O38" s="5">
        <v>6</v>
      </c>
      <c r="P38" s="4">
        <v>3.04</v>
      </c>
      <c r="Q38" s="3">
        <v>0.90100000000000002</v>
      </c>
      <c r="AK38" s="5">
        <f>SUM(AK36:AK37)</f>
        <v>21.705882352941174</v>
      </c>
      <c r="AL38" s="5">
        <f>SUM(AL36:AL37)</f>
        <v>45.82352941176471</v>
      </c>
      <c r="AM38" s="5">
        <f>SUM(AM36:AM37)</f>
        <v>14.470588235294118</v>
      </c>
      <c r="AO38" s="1">
        <f>(AO36+AO37)/2</f>
        <v>0.90500000000000003</v>
      </c>
      <c r="AR38" s="5"/>
      <c r="AS38" s="5"/>
      <c r="AT38" s="5">
        <f>SUM(AT35:AT37)</f>
        <v>43</v>
      </c>
      <c r="AU38" s="5">
        <f>SUM(AU35:AU37)</f>
        <v>31</v>
      </c>
      <c r="AV38" s="5">
        <f>SUM(AV35:AV37)</f>
        <v>8</v>
      </c>
      <c r="AW38" s="4">
        <v>2.66</v>
      </c>
      <c r="AX38" s="13">
        <v>0.90200000000000002</v>
      </c>
    </row>
    <row r="39" spans="1:50">
      <c r="A39" s="12"/>
      <c r="B39" s="11"/>
      <c r="C39" s="11"/>
      <c r="D39" s="11">
        <f>SUM(D36:D38)</f>
        <v>43</v>
      </c>
      <c r="E39" s="11">
        <f>SUM(E36:E38)</f>
        <v>31</v>
      </c>
      <c r="F39" s="11">
        <f>SUM(F36:F38)</f>
        <v>8</v>
      </c>
      <c r="G39" s="10">
        <v>2.66</v>
      </c>
      <c r="H39" s="9">
        <v>0.90200000000000002</v>
      </c>
    </row>
    <row r="40" spans="1:50">
      <c r="J40" s="8" t="s">
        <v>67</v>
      </c>
      <c r="K40" s="5" t="s">
        <v>63</v>
      </c>
      <c r="L40" s="5" t="s">
        <v>66</v>
      </c>
      <c r="M40" s="5" t="s">
        <v>65</v>
      </c>
      <c r="N40" s="5" t="s">
        <v>64</v>
      </c>
      <c r="O40" s="5"/>
      <c r="P40" s="5"/>
      <c r="Q40" s="5"/>
      <c r="S40" s="5" t="s">
        <v>63</v>
      </c>
      <c r="T40" s="5" t="s">
        <v>62</v>
      </c>
      <c r="U40" s="5" t="s">
        <v>61</v>
      </c>
      <c r="V40" s="5" t="s">
        <v>60</v>
      </c>
    </row>
    <row r="41" spans="1:50">
      <c r="J41" t="s">
        <v>59</v>
      </c>
      <c r="K41" s="2">
        <v>1666</v>
      </c>
      <c r="L41" s="2">
        <v>86</v>
      </c>
      <c r="M41" s="2">
        <v>856</v>
      </c>
      <c r="N41" s="2">
        <v>770</v>
      </c>
      <c r="O41" s="2"/>
      <c r="P41" s="7"/>
      <c r="Q41" s="6"/>
      <c r="S41">
        <f>K41/34</f>
        <v>49</v>
      </c>
      <c r="T41">
        <f>L41/34</f>
        <v>2.5294117647058822</v>
      </c>
      <c r="U41">
        <f>M41/34</f>
        <v>25.176470588235293</v>
      </c>
      <c r="V41">
        <f>N41/34</f>
        <v>22.647058823529413</v>
      </c>
    </row>
    <row r="42" spans="1:50">
      <c r="J42" t="s">
        <v>58</v>
      </c>
      <c r="K42" s="2">
        <v>387</v>
      </c>
      <c r="L42" s="2">
        <v>18</v>
      </c>
      <c r="M42" s="2">
        <v>199</v>
      </c>
      <c r="N42" s="2">
        <v>181</v>
      </c>
      <c r="O42" s="2"/>
      <c r="P42" s="7"/>
      <c r="Q42" s="6"/>
      <c r="S42">
        <f>K42/34</f>
        <v>11.382352941176471</v>
      </c>
      <c r="T42">
        <f>L42/34</f>
        <v>0.52941176470588236</v>
      </c>
      <c r="U42">
        <f>M42/34</f>
        <v>5.8529411764705879</v>
      </c>
      <c r="V42">
        <f>N42/34</f>
        <v>5.3235294117647056</v>
      </c>
    </row>
    <row r="43" spans="1:50">
      <c r="K43" s="5"/>
      <c r="L43" s="5"/>
      <c r="M43" s="5"/>
      <c r="N43" s="5"/>
      <c r="O43" s="5"/>
      <c r="P43" s="4"/>
      <c r="Q43" s="3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Neale</dc:creator>
  <cp:lastModifiedBy>Jen Neale</cp:lastModifiedBy>
  <dcterms:created xsi:type="dcterms:W3CDTF">2011-12-26T19:50:56Z</dcterms:created>
  <dcterms:modified xsi:type="dcterms:W3CDTF">2011-12-26T19:51:23Z</dcterms:modified>
</cp:coreProperties>
</file>