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995" windowHeight="10485" tabRatio="834" activeTab="5"/>
  </bookViews>
  <sheets>
    <sheet name="October Summary" sheetId="2" r:id="rId1"/>
    <sheet name="November Summary" sheetId="4" r:id="rId2"/>
    <sheet name="December Summary" sheetId="6" r:id="rId3"/>
    <sheet name="January Summary" sheetId="8" r:id="rId4"/>
    <sheet name="February Summary" sheetId="11" r:id="rId5"/>
    <sheet name="March Summary" sheetId="12" r:id="rId6"/>
    <sheet name="March Raw Data" sheetId="13" r:id="rId7"/>
    <sheet name="October Raw Data" sheetId="1" r:id="rId8"/>
    <sheet name="November Raw Data" sheetId="3" r:id="rId9"/>
    <sheet name="December Raw Data" sheetId="5" r:id="rId10"/>
    <sheet name="January Raw Data" sheetId="9" r:id="rId11"/>
    <sheet name="February Raw Data" sheetId="10" r:id="rId12"/>
  </sheets>
  <definedNames>
    <definedName name="_xlnm._FilterDatabase" localSheetId="2" hidden="1">'December Summary'!$A$1:$Y$1</definedName>
    <definedName name="_xlnm._FilterDatabase" localSheetId="3" hidden="1">'January Summary'!$A$2:$Z$2</definedName>
    <definedName name="_xlnm._FilterDatabase" localSheetId="1" hidden="1">'November Summary'!$A$1:$U$1</definedName>
  </definedNames>
  <calcPr calcId="125725"/>
  <smartTagPr show="none"/>
</workbook>
</file>

<file path=xl/calcChain.xml><?xml version="1.0" encoding="utf-8"?>
<calcChain xmlns="http://schemas.openxmlformats.org/spreadsheetml/2006/main">
  <c r="E33" i="12"/>
  <c r="C33"/>
  <c r="H277" i="13"/>
  <c r="E277"/>
  <c r="D277"/>
  <c r="C277"/>
  <c r="B277"/>
  <c r="X4" i="1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9"/>
  <c r="X3"/>
  <c r="B25"/>
  <c r="C25"/>
  <c r="E25"/>
  <c r="F25"/>
  <c r="G25"/>
  <c r="I25"/>
  <c r="J25"/>
  <c r="K25"/>
  <c r="L25"/>
  <c r="M25"/>
  <c r="N25"/>
  <c r="O25"/>
  <c r="P25"/>
  <c r="Q25"/>
  <c r="R25"/>
  <c r="S25"/>
  <c r="T25"/>
  <c r="U25"/>
  <c r="I4"/>
  <c r="J4"/>
  <c r="K4"/>
  <c r="L4"/>
  <c r="M4"/>
  <c r="N4"/>
  <c r="O4"/>
  <c r="P4"/>
  <c r="Q4"/>
  <c r="R4"/>
  <c r="S4"/>
  <c r="T4"/>
  <c r="U4"/>
  <c r="I5"/>
  <c r="J5"/>
  <c r="K5"/>
  <c r="L5"/>
  <c r="M5"/>
  <c r="N5"/>
  <c r="O5"/>
  <c r="P5"/>
  <c r="Q5"/>
  <c r="R5"/>
  <c r="S5"/>
  <c r="T5"/>
  <c r="U5"/>
  <c r="I6"/>
  <c r="J6"/>
  <c r="K6"/>
  <c r="L6"/>
  <c r="M6"/>
  <c r="N6"/>
  <c r="O6"/>
  <c r="P6"/>
  <c r="Q6"/>
  <c r="R6"/>
  <c r="S6"/>
  <c r="T6"/>
  <c r="U6"/>
  <c r="I7"/>
  <c r="J7"/>
  <c r="K7"/>
  <c r="L7"/>
  <c r="M7"/>
  <c r="N7"/>
  <c r="O7"/>
  <c r="P7"/>
  <c r="Q7"/>
  <c r="R7"/>
  <c r="S7"/>
  <c r="T7"/>
  <c r="U7"/>
  <c r="I9"/>
  <c r="J9"/>
  <c r="K9"/>
  <c r="L9"/>
  <c r="M9"/>
  <c r="N9"/>
  <c r="O9"/>
  <c r="P9"/>
  <c r="Q9"/>
  <c r="R9"/>
  <c r="S9"/>
  <c r="T9"/>
  <c r="U9"/>
  <c r="I11"/>
  <c r="J11"/>
  <c r="K11"/>
  <c r="L11"/>
  <c r="M11"/>
  <c r="N11"/>
  <c r="O11"/>
  <c r="P11"/>
  <c r="Q11"/>
  <c r="R11"/>
  <c r="S11"/>
  <c r="T11"/>
  <c r="U11"/>
  <c r="I12"/>
  <c r="J12"/>
  <c r="K12"/>
  <c r="L12"/>
  <c r="M12"/>
  <c r="N12"/>
  <c r="O12"/>
  <c r="P12"/>
  <c r="Q12"/>
  <c r="R12"/>
  <c r="S12"/>
  <c r="T12"/>
  <c r="U12"/>
  <c r="I14"/>
  <c r="J14"/>
  <c r="K14"/>
  <c r="L14"/>
  <c r="M14"/>
  <c r="N14"/>
  <c r="O14"/>
  <c r="P14"/>
  <c r="Q14"/>
  <c r="R14"/>
  <c r="S14"/>
  <c r="T14"/>
  <c r="U14"/>
  <c r="I15"/>
  <c r="J15"/>
  <c r="K15"/>
  <c r="L15"/>
  <c r="M15"/>
  <c r="N15"/>
  <c r="O15"/>
  <c r="P15"/>
  <c r="Q15"/>
  <c r="R15"/>
  <c r="S15"/>
  <c r="T15"/>
  <c r="U15"/>
  <c r="I16"/>
  <c r="J16"/>
  <c r="K16"/>
  <c r="L16"/>
  <c r="M16"/>
  <c r="N16"/>
  <c r="O16"/>
  <c r="P16"/>
  <c r="Q16"/>
  <c r="R16"/>
  <c r="S16"/>
  <c r="T16"/>
  <c r="U16"/>
  <c r="I17"/>
  <c r="J17"/>
  <c r="K17"/>
  <c r="L17"/>
  <c r="M17"/>
  <c r="N17"/>
  <c r="O17"/>
  <c r="P17"/>
  <c r="Q17"/>
  <c r="R17"/>
  <c r="S17"/>
  <c r="T17"/>
  <c r="U17"/>
  <c r="I18"/>
  <c r="J18"/>
  <c r="K18"/>
  <c r="L18"/>
  <c r="M18"/>
  <c r="N18"/>
  <c r="O18"/>
  <c r="P18"/>
  <c r="Q18"/>
  <c r="R18"/>
  <c r="S18"/>
  <c r="T18"/>
  <c r="U18"/>
  <c r="I20"/>
  <c r="J20"/>
  <c r="K20"/>
  <c r="L20"/>
  <c r="M20"/>
  <c r="N20"/>
  <c r="O20"/>
  <c r="P20"/>
  <c r="Q20"/>
  <c r="R20"/>
  <c r="S20"/>
  <c r="T20"/>
  <c r="U20"/>
  <c r="I21"/>
  <c r="J21"/>
  <c r="K21"/>
  <c r="L21"/>
  <c r="M21"/>
  <c r="N21"/>
  <c r="O21"/>
  <c r="P21"/>
  <c r="Q21"/>
  <c r="R21"/>
  <c r="S21"/>
  <c r="T21"/>
  <c r="U21"/>
  <c r="I22"/>
  <c r="J22"/>
  <c r="K22"/>
  <c r="L22"/>
  <c r="M22"/>
  <c r="N22"/>
  <c r="O22"/>
  <c r="P22"/>
  <c r="Q22"/>
  <c r="R22"/>
  <c r="S22"/>
  <c r="T22"/>
  <c r="U22"/>
  <c r="I29"/>
  <c r="J29"/>
  <c r="K29"/>
  <c r="L29"/>
  <c r="M29"/>
  <c r="N29"/>
  <c r="O29"/>
  <c r="P29"/>
  <c r="Q29"/>
  <c r="R29"/>
  <c r="S29"/>
  <c r="T29"/>
  <c r="U29"/>
  <c r="E4"/>
  <c r="F4"/>
  <c r="G4"/>
  <c r="E5"/>
  <c r="F5"/>
  <c r="G5"/>
  <c r="E6"/>
  <c r="F6"/>
  <c r="G6"/>
  <c r="E7"/>
  <c r="F7"/>
  <c r="G7"/>
  <c r="E9"/>
  <c r="F9"/>
  <c r="G9"/>
  <c r="E11"/>
  <c r="F11"/>
  <c r="G11"/>
  <c r="E12"/>
  <c r="F12"/>
  <c r="G12"/>
  <c r="E14"/>
  <c r="F14"/>
  <c r="G14"/>
  <c r="E15"/>
  <c r="F15"/>
  <c r="G15"/>
  <c r="E16"/>
  <c r="F16"/>
  <c r="G16"/>
  <c r="E17"/>
  <c r="F17"/>
  <c r="G17"/>
  <c r="E18"/>
  <c r="F18"/>
  <c r="G18"/>
  <c r="E20"/>
  <c r="F20"/>
  <c r="G20"/>
  <c r="E21"/>
  <c r="F21"/>
  <c r="G21"/>
  <c r="E22"/>
  <c r="F22"/>
  <c r="G22"/>
  <c r="E29"/>
  <c r="F29"/>
  <c r="G29"/>
  <c r="B4"/>
  <c r="C4"/>
  <c r="H4"/>
  <c r="V4"/>
  <c r="W4" s="1"/>
  <c r="B5"/>
  <c r="C5"/>
  <c r="H5"/>
  <c r="V5"/>
  <c r="W5" s="1"/>
  <c r="B6"/>
  <c r="C6"/>
  <c r="H6"/>
  <c r="V6"/>
  <c r="W6" s="1"/>
  <c r="B7"/>
  <c r="C7"/>
  <c r="H7"/>
  <c r="V7"/>
  <c r="W7" s="1"/>
  <c r="B9"/>
  <c r="C9"/>
  <c r="H9"/>
  <c r="V9"/>
  <c r="W9" s="1"/>
  <c r="B11"/>
  <c r="C11"/>
  <c r="H11"/>
  <c r="V11"/>
  <c r="W11" s="1"/>
  <c r="B12"/>
  <c r="C12"/>
  <c r="H12"/>
  <c r="V12"/>
  <c r="W12" s="1"/>
  <c r="B14"/>
  <c r="C14"/>
  <c r="H14"/>
  <c r="V14"/>
  <c r="W14" s="1"/>
  <c r="B15"/>
  <c r="C15"/>
  <c r="H15"/>
  <c r="V15"/>
  <c r="W15" s="1"/>
  <c r="B16"/>
  <c r="C16"/>
  <c r="H16"/>
  <c r="V16"/>
  <c r="W16" s="1"/>
  <c r="B17"/>
  <c r="C17"/>
  <c r="H17"/>
  <c r="V17"/>
  <c r="W17" s="1"/>
  <c r="B18"/>
  <c r="C18"/>
  <c r="H18"/>
  <c r="V18"/>
  <c r="W18" s="1"/>
  <c r="B20"/>
  <c r="C20"/>
  <c r="V20"/>
  <c r="W20" s="1"/>
  <c r="B21"/>
  <c r="C21"/>
  <c r="H21"/>
  <c r="V21"/>
  <c r="W21" s="1"/>
  <c r="B22"/>
  <c r="C22"/>
  <c r="V22"/>
  <c r="W22" s="1"/>
  <c r="A26"/>
  <c r="J26" s="1"/>
  <c r="A27"/>
  <c r="B27" s="1"/>
  <c r="A28"/>
  <c r="B28" s="1"/>
  <c r="B29"/>
  <c r="C29"/>
  <c r="H29"/>
  <c r="V29"/>
  <c r="W29" s="1"/>
  <c r="I3"/>
  <c r="U3"/>
  <c r="T3"/>
  <c r="S3"/>
  <c r="R3"/>
  <c r="Q3"/>
  <c r="P3"/>
  <c r="O3"/>
  <c r="N3"/>
  <c r="M3"/>
  <c r="L3"/>
  <c r="K3"/>
  <c r="J3"/>
  <c r="F3"/>
  <c r="G3"/>
  <c r="E3"/>
  <c r="C3"/>
  <c r="B3"/>
  <c r="G33"/>
  <c r="F33"/>
  <c r="D33"/>
  <c r="B33"/>
  <c r="T1"/>
  <c r="S1"/>
  <c r="R1"/>
  <c r="Q1"/>
  <c r="P1"/>
  <c r="O1"/>
  <c r="N1"/>
  <c r="M1"/>
  <c r="L1"/>
  <c r="K1"/>
  <c r="J1"/>
  <c r="I1"/>
  <c r="G1"/>
  <c r="F1"/>
  <c r="E1"/>
  <c r="C1"/>
  <c r="B1"/>
  <c r="A1"/>
  <c r="C33" i="11"/>
  <c r="D33"/>
  <c r="E33"/>
  <c r="F33"/>
  <c r="G33"/>
  <c r="B33"/>
  <c r="F279" i="10"/>
  <c r="E279"/>
  <c r="D279"/>
  <c r="C279"/>
  <c r="H10" i="11"/>
  <c r="H19"/>
  <c r="H25"/>
  <c r="H26"/>
  <c r="D10"/>
  <c r="D19"/>
  <c r="D25"/>
  <c r="D26"/>
  <c r="V10"/>
  <c r="W10" s="1"/>
  <c r="V19"/>
  <c r="W19" s="1"/>
  <c r="V25"/>
  <c r="W25" s="1"/>
  <c r="V26"/>
  <c r="W26" s="1"/>
  <c r="A28"/>
  <c r="A27"/>
  <c r="A26"/>
  <c r="A25"/>
  <c r="T1"/>
  <c r="S1"/>
  <c r="R1"/>
  <c r="Q1"/>
  <c r="P1"/>
  <c r="O1"/>
  <c r="N1"/>
  <c r="M1"/>
  <c r="L1"/>
  <c r="K1"/>
  <c r="J1"/>
  <c r="I1"/>
  <c r="G1"/>
  <c r="F1"/>
  <c r="E1"/>
  <c r="C1"/>
  <c r="B1"/>
  <c r="A1"/>
  <c r="R1" i="10"/>
  <c r="Q1"/>
  <c r="P1"/>
  <c r="O1"/>
  <c r="N1"/>
  <c r="M1"/>
  <c r="L1"/>
  <c r="K1"/>
  <c r="J1"/>
  <c r="I1"/>
  <c r="H1"/>
  <c r="G1"/>
  <c r="F1"/>
  <c r="E1"/>
  <c r="D1"/>
  <c r="C1"/>
  <c r="B1"/>
  <c r="A1"/>
  <c r="E3" i="11" s="1"/>
  <c r="A34" i="8"/>
  <c r="C34" s="1"/>
  <c r="A33"/>
  <c r="F33" s="1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A28"/>
  <c r="B28" s="1"/>
  <c r="A27"/>
  <c r="X27" s="1"/>
  <c r="X3"/>
  <c r="T4"/>
  <c r="V4" s="1"/>
  <c r="U4"/>
  <c r="T5"/>
  <c r="V5" s="1"/>
  <c r="U5"/>
  <c r="T6"/>
  <c r="V6" s="1"/>
  <c r="U6"/>
  <c r="T7"/>
  <c r="V7" s="1"/>
  <c r="U7"/>
  <c r="T8"/>
  <c r="V8" s="1"/>
  <c r="U8"/>
  <c r="T9"/>
  <c r="V9" s="1"/>
  <c r="U9"/>
  <c r="T10"/>
  <c r="V10" s="1"/>
  <c r="U10"/>
  <c r="T11"/>
  <c r="V11" s="1"/>
  <c r="U11"/>
  <c r="T12"/>
  <c r="V12" s="1"/>
  <c r="U12"/>
  <c r="T13"/>
  <c r="V13" s="1"/>
  <c r="U13"/>
  <c r="T14"/>
  <c r="V14" s="1"/>
  <c r="U14"/>
  <c r="T15"/>
  <c r="V15" s="1"/>
  <c r="U15"/>
  <c r="T16"/>
  <c r="V16" s="1"/>
  <c r="U16"/>
  <c r="T17"/>
  <c r="V17" s="1"/>
  <c r="U17"/>
  <c r="T18"/>
  <c r="V18" s="1"/>
  <c r="U18"/>
  <c r="T19"/>
  <c r="V19" s="1"/>
  <c r="U19"/>
  <c r="T20"/>
  <c r="V20" s="1"/>
  <c r="U20"/>
  <c r="T21"/>
  <c r="V21" s="1"/>
  <c r="U21"/>
  <c r="T22"/>
  <c r="V22" s="1"/>
  <c r="U22"/>
  <c r="T23"/>
  <c r="V23" s="1"/>
  <c r="U23"/>
  <c r="T24"/>
  <c r="V24" s="1"/>
  <c r="U24"/>
  <c r="U3"/>
  <c r="T3"/>
  <c r="P4"/>
  <c r="Q4"/>
  <c r="R4"/>
  <c r="S4"/>
  <c r="P5"/>
  <c r="Q5"/>
  <c r="R5"/>
  <c r="S5"/>
  <c r="P6"/>
  <c r="Q6"/>
  <c r="R6"/>
  <c r="S6"/>
  <c r="P7"/>
  <c r="Q7"/>
  <c r="R7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Q3"/>
  <c r="R3"/>
  <c r="S3"/>
  <c r="P3"/>
  <c r="B4"/>
  <c r="C4"/>
  <c r="E4"/>
  <c r="F4"/>
  <c r="G4"/>
  <c r="I4"/>
  <c r="J4"/>
  <c r="K4"/>
  <c r="L4"/>
  <c r="M4"/>
  <c r="N4"/>
  <c r="O4"/>
  <c r="B5"/>
  <c r="C5"/>
  <c r="E5"/>
  <c r="F5"/>
  <c r="G5"/>
  <c r="I5"/>
  <c r="J5"/>
  <c r="K5"/>
  <c r="L5"/>
  <c r="M5"/>
  <c r="N5"/>
  <c r="O5"/>
  <c r="B6"/>
  <c r="C6"/>
  <c r="E6"/>
  <c r="F6"/>
  <c r="G6"/>
  <c r="I6"/>
  <c r="J6"/>
  <c r="K6"/>
  <c r="L6"/>
  <c r="M6"/>
  <c r="N6"/>
  <c r="O6"/>
  <c r="B7"/>
  <c r="C7"/>
  <c r="E7"/>
  <c r="F7"/>
  <c r="G7"/>
  <c r="I7"/>
  <c r="J7"/>
  <c r="K7"/>
  <c r="L7"/>
  <c r="M7"/>
  <c r="N7"/>
  <c r="O7"/>
  <c r="B8"/>
  <c r="C8"/>
  <c r="E8"/>
  <c r="F8"/>
  <c r="G8"/>
  <c r="I8"/>
  <c r="J8"/>
  <c r="K8"/>
  <c r="L8"/>
  <c r="M8"/>
  <c r="N8"/>
  <c r="O8"/>
  <c r="B9"/>
  <c r="C9"/>
  <c r="E9"/>
  <c r="F9"/>
  <c r="G9"/>
  <c r="I9"/>
  <c r="J9"/>
  <c r="K9"/>
  <c r="L9"/>
  <c r="M9"/>
  <c r="N9"/>
  <c r="O9"/>
  <c r="B10"/>
  <c r="C10"/>
  <c r="E10"/>
  <c r="F10"/>
  <c r="G10"/>
  <c r="I10"/>
  <c r="J10"/>
  <c r="K10"/>
  <c r="L10"/>
  <c r="M10"/>
  <c r="N10"/>
  <c r="O10"/>
  <c r="B11"/>
  <c r="C11"/>
  <c r="E11"/>
  <c r="F11"/>
  <c r="G11"/>
  <c r="I11"/>
  <c r="J11"/>
  <c r="K11"/>
  <c r="L11"/>
  <c r="M11"/>
  <c r="N11"/>
  <c r="O11"/>
  <c r="B12"/>
  <c r="C12"/>
  <c r="E12"/>
  <c r="F12"/>
  <c r="G12"/>
  <c r="I12"/>
  <c r="J12"/>
  <c r="K12"/>
  <c r="L12"/>
  <c r="M12"/>
  <c r="N12"/>
  <c r="O12"/>
  <c r="B13"/>
  <c r="C13"/>
  <c r="E13"/>
  <c r="F13"/>
  <c r="G13"/>
  <c r="I13"/>
  <c r="J13"/>
  <c r="K13"/>
  <c r="L13"/>
  <c r="M13"/>
  <c r="N13"/>
  <c r="O13"/>
  <c r="B14"/>
  <c r="C14"/>
  <c r="E14"/>
  <c r="F14"/>
  <c r="G14"/>
  <c r="I14"/>
  <c r="J14"/>
  <c r="K14"/>
  <c r="L14"/>
  <c r="M14"/>
  <c r="N14"/>
  <c r="O14"/>
  <c r="B15"/>
  <c r="C15"/>
  <c r="E15"/>
  <c r="F15"/>
  <c r="G15"/>
  <c r="I15"/>
  <c r="J15"/>
  <c r="K15"/>
  <c r="L15"/>
  <c r="M15"/>
  <c r="N15"/>
  <c r="O15"/>
  <c r="B16"/>
  <c r="C16"/>
  <c r="E16"/>
  <c r="F16"/>
  <c r="G16"/>
  <c r="I16"/>
  <c r="J16"/>
  <c r="K16"/>
  <c r="L16"/>
  <c r="M16"/>
  <c r="N16"/>
  <c r="O16"/>
  <c r="B17"/>
  <c r="C17"/>
  <c r="E17"/>
  <c r="F17"/>
  <c r="G17"/>
  <c r="I17"/>
  <c r="J17"/>
  <c r="K17"/>
  <c r="L17"/>
  <c r="M17"/>
  <c r="N17"/>
  <c r="O17"/>
  <c r="B18"/>
  <c r="C18"/>
  <c r="E18"/>
  <c r="F18"/>
  <c r="G18"/>
  <c r="I18"/>
  <c r="J18"/>
  <c r="K18"/>
  <c r="L18"/>
  <c r="M18"/>
  <c r="N18"/>
  <c r="O18"/>
  <c r="B19"/>
  <c r="C19"/>
  <c r="E19"/>
  <c r="F19"/>
  <c r="G19"/>
  <c r="I19"/>
  <c r="J19"/>
  <c r="K19"/>
  <c r="L19"/>
  <c r="M19"/>
  <c r="N19"/>
  <c r="O19"/>
  <c r="B20"/>
  <c r="C20"/>
  <c r="E20"/>
  <c r="F20"/>
  <c r="G20"/>
  <c r="I20"/>
  <c r="J20"/>
  <c r="K20"/>
  <c r="L20"/>
  <c r="M20"/>
  <c r="N20"/>
  <c r="O20"/>
  <c r="B21"/>
  <c r="C21"/>
  <c r="E21"/>
  <c r="F21"/>
  <c r="G21"/>
  <c r="I21"/>
  <c r="J21"/>
  <c r="K21"/>
  <c r="L21"/>
  <c r="M21"/>
  <c r="N21"/>
  <c r="O21"/>
  <c r="B22"/>
  <c r="C22"/>
  <c r="E22"/>
  <c r="F22"/>
  <c r="G22"/>
  <c r="I22"/>
  <c r="J22"/>
  <c r="K22"/>
  <c r="L22"/>
  <c r="M22"/>
  <c r="N22"/>
  <c r="O22"/>
  <c r="B23"/>
  <c r="C23"/>
  <c r="E23"/>
  <c r="F23"/>
  <c r="G23"/>
  <c r="I23"/>
  <c r="J23"/>
  <c r="K23"/>
  <c r="L23"/>
  <c r="M23"/>
  <c r="N23"/>
  <c r="O23"/>
  <c r="B24"/>
  <c r="C24"/>
  <c r="E24"/>
  <c r="F24"/>
  <c r="G24"/>
  <c r="I24"/>
  <c r="J24"/>
  <c r="K24"/>
  <c r="L24"/>
  <c r="M24"/>
  <c r="N24"/>
  <c r="O24"/>
  <c r="C3"/>
  <c r="E3"/>
  <c r="F3"/>
  <c r="G3"/>
  <c r="I3"/>
  <c r="J3"/>
  <c r="K3"/>
  <c r="L3"/>
  <c r="M3"/>
  <c r="M29" s="1"/>
  <c r="N3"/>
  <c r="O3"/>
  <c r="B1"/>
  <c r="C1"/>
  <c r="E1"/>
  <c r="F1"/>
  <c r="G1"/>
  <c r="I1"/>
  <c r="J1"/>
  <c r="K1"/>
  <c r="L1"/>
  <c r="M1"/>
  <c r="N1"/>
  <c r="O1"/>
  <c r="P1"/>
  <c r="Q1"/>
  <c r="R1"/>
  <c r="S1"/>
  <c r="T1"/>
  <c r="A1"/>
  <c r="L29"/>
  <c r="B3"/>
  <c r="B29" s="1"/>
  <c r="A26"/>
  <c r="T26" s="1"/>
  <c r="A25"/>
  <c r="X25" s="1"/>
  <c r="Y22"/>
  <c r="Y19"/>
  <c r="Y17"/>
  <c r="Y15"/>
  <c r="Y13"/>
  <c r="Y11"/>
  <c r="Y10"/>
  <c r="Y8"/>
  <c r="Y6"/>
  <c r="Y4"/>
  <c r="T29"/>
  <c r="S29"/>
  <c r="R29"/>
  <c r="Q29"/>
  <c r="E29"/>
  <c r="G33" i="6"/>
  <c r="F33"/>
  <c r="E33"/>
  <c r="G32"/>
  <c r="F32"/>
  <c r="E32"/>
  <c r="D32"/>
  <c r="C32"/>
  <c r="B32"/>
  <c r="H10"/>
  <c r="D10"/>
  <c r="B6"/>
  <c r="C6"/>
  <c r="E6"/>
  <c r="F6"/>
  <c r="G6"/>
  <c r="I6"/>
  <c r="J6"/>
  <c r="K6"/>
  <c r="L6"/>
  <c r="M6"/>
  <c r="N6"/>
  <c r="O6"/>
  <c r="P6"/>
  <c r="Q6"/>
  <c r="R6"/>
  <c r="S6"/>
  <c r="T6"/>
  <c r="U6"/>
  <c r="W6"/>
  <c r="B7"/>
  <c r="X10" s="1"/>
  <c r="C7"/>
  <c r="E7"/>
  <c r="F7"/>
  <c r="G7"/>
  <c r="I7"/>
  <c r="J7"/>
  <c r="K7"/>
  <c r="L7"/>
  <c r="M7"/>
  <c r="N7"/>
  <c r="O7"/>
  <c r="P7"/>
  <c r="Q7"/>
  <c r="R7"/>
  <c r="S7"/>
  <c r="T7"/>
  <c r="U7"/>
  <c r="W7"/>
  <c r="B8"/>
  <c r="C8"/>
  <c r="E8"/>
  <c r="F8"/>
  <c r="G8"/>
  <c r="I8"/>
  <c r="J8"/>
  <c r="K8"/>
  <c r="L8"/>
  <c r="M8"/>
  <c r="N8"/>
  <c r="O8"/>
  <c r="P8"/>
  <c r="Q8"/>
  <c r="R8"/>
  <c r="S8"/>
  <c r="T8"/>
  <c r="U8"/>
  <c r="W8"/>
  <c r="B9"/>
  <c r="C9"/>
  <c r="E9"/>
  <c r="F9"/>
  <c r="G9"/>
  <c r="I9"/>
  <c r="J9"/>
  <c r="K9"/>
  <c r="L9"/>
  <c r="M9"/>
  <c r="N9"/>
  <c r="O9"/>
  <c r="P9"/>
  <c r="Q9"/>
  <c r="R9"/>
  <c r="S9"/>
  <c r="T9"/>
  <c r="U9"/>
  <c r="W9"/>
  <c r="B11"/>
  <c r="C11"/>
  <c r="E11"/>
  <c r="F11"/>
  <c r="G11"/>
  <c r="I11"/>
  <c r="J11"/>
  <c r="K11"/>
  <c r="L11"/>
  <c r="M11"/>
  <c r="N11"/>
  <c r="O11"/>
  <c r="P11"/>
  <c r="Q11"/>
  <c r="R11"/>
  <c r="S11"/>
  <c r="T11"/>
  <c r="U11"/>
  <c r="W11"/>
  <c r="B12"/>
  <c r="C12"/>
  <c r="E12"/>
  <c r="F12"/>
  <c r="G12"/>
  <c r="I12"/>
  <c r="J12"/>
  <c r="K12"/>
  <c r="L12"/>
  <c r="M12"/>
  <c r="N12"/>
  <c r="O12"/>
  <c r="P12"/>
  <c r="Q12"/>
  <c r="R12"/>
  <c r="S12"/>
  <c r="T12"/>
  <c r="U12"/>
  <c r="W12"/>
  <c r="B13"/>
  <c r="C13"/>
  <c r="E13"/>
  <c r="F13"/>
  <c r="G13"/>
  <c r="I13"/>
  <c r="J13"/>
  <c r="K13"/>
  <c r="L13"/>
  <c r="M13"/>
  <c r="N13"/>
  <c r="O13"/>
  <c r="P13"/>
  <c r="Q13"/>
  <c r="R13"/>
  <c r="S13"/>
  <c r="T13"/>
  <c r="U13"/>
  <c r="W13"/>
  <c r="B14"/>
  <c r="C14"/>
  <c r="E14"/>
  <c r="F14"/>
  <c r="G14"/>
  <c r="I14"/>
  <c r="J14"/>
  <c r="K14"/>
  <c r="L14"/>
  <c r="M14"/>
  <c r="N14"/>
  <c r="O14"/>
  <c r="P14"/>
  <c r="Q14"/>
  <c r="R14"/>
  <c r="S14"/>
  <c r="T14"/>
  <c r="U14"/>
  <c r="W14"/>
  <c r="B15"/>
  <c r="C15"/>
  <c r="E15"/>
  <c r="F15"/>
  <c r="G15"/>
  <c r="I15"/>
  <c r="J15"/>
  <c r="K15"/>
  <c r="L15"/>
  <c r="M15"/>
  <c r="N15"/>
  <c r="O15"/>
  <c r="P15"/>
  <c r="Q15"/>
  <c r="R15"/>
  <c r="S15"/>
  <c r="T15"/>
  <c r="U15"/>
  <c r="W15"/>
  <c r="B16"/>
  <c r="C16"/>
  <c r="E16"/>
  <c r="F16"/>
  <c r="G16"/>
  <c r="I16"/>
  <c r="J16"/>
  <c r="K16"/>
  <c r="L16"/>
  <c r="M16"/>
  <c r="N16"/>
  <c r="O16"/>
  <c r="P16"/>
  <c r="Q16"/>
  <c r="R16"/>
  <c r="S16"/>
  <c r="T16"/>
  <c r="U16"/>
  <c r="W16"/>
  <c r="B17"/>
  <c r="C17"/>
  <c r="E17"/>
  <c r="F17"/>
  <c r="G17"/>
  <c r="I17"/>
  <c r="J17"/>
  <c r="K17"/>
  <c r="L17"/>
  <c r="M17"/>
  <c r="N17"/>
  <c r="O17"/>
  <c r="P17"/>
  <c r="Q17"/>
  <c r="R17"/>
  <c r="S17"/>
  <c r="T17"/>
  <c r="U17"/>
  <c r="W17"/>
  <c r="B18"/>
  <c r="C18"/>
  <c r="E18"/>
  <c r="F18"/>
  <c r="G18"/>
  <c r="I18"/>
  <c r="J18"/>
  <c r="K18"/>
  <c r="L18"/>
  <c r="M18"/>
  <c r="N18"/>
  <c r="O18"/>
  <c r="P18"/>
  <c r="Q18"/>
  <c r="R18"/>
  <c r="S18"/>
  <c r="T18"/>
  <c r="U18"/>
  <c r="W18"/>
  <c r="B19"/>
  <c r="C19"/>
  <c r="E19"/>
  <c r="F19"/>
  <c r="G19"/>
  <c r="I19"/>
  <c r="J19"/>
  <c r="K19"/>
  <c r="L19"/>
  <c r="M19"/>
  <c r="N19"/>
  <c r="O19"/>
  <c r="P19"/>
  <c r="Q19"/>
  <c r="R19"/>
  <c r="S19"/>
  <c r="T19"/>
  <c r="U19"/>
  <c r="W19"/>
  <c r="B20"/>
  <c r="C20"/>
  <c r="E20"/>
  <c r="F20"/>
  <c r="G20"/>
  <c r="I20"/>
  <c r="J20"/>
  <c r="K20"/>
  <c r="L20"/>
  <c r="M20"/>
  <c r="N20"/>
  <c r="O20"/>
  <c r="P20"/>
  <c r="Q20"/>
  <c r="R20"/>
  <c r="S20"/>
  <c r="T20"/>
  <c r="U20"/>
  <c r="W20"/>
  <c r="B21"/>
  <c r="C21"/>
  <c r="E21"/>
  <c r="F21"/>
  <c r="G21"/>
  <c r="I21"/>
  <c r="J21"/>
  <c r="K21"/>
  <c r="L21"/>
  <c r="M21"/>
  <c r="N21"/>
  <c r="O21"/>
  <c r="P21"/>
  <c r="Q21"/>
  <c r="R21"/>
  <c r="S21"/>
  <c r="T21"/>
  <c r="U21"/>
  <c r="W21"/>
  <c r="B22"/>
  <c r="C22"/>
  <c r="E22"/>
  <c r="F22"/>
  <c r="G22"/>
  <c r="I22"/>
  <c r="J22"/>
  <c r="K22"/>
  <c r="L22"/>
  <c r="M22"/>
  <c r="N22"/>
  <c r="O22"/>
  <c r="P22"/>
  <c r="Q22"/>
  <c r="R22"/>
  <c r="S22"/>
  <c r="T22"/>
  <c r="U22"/>
  <c r="W22"/>
  <c r="B23"/>
  <c r="C23"/>
  <c r="E23"/>
  <c r="F23"/>
  <c r="G23"/>
  <c r="I23"/>
  <c r="J23"/>
  <c r="K23"/>
  <c r="L23"/>
  <c r="M23"/>
  <c r="N23"/>
  <c r="O23"/>
  <c r="P23"/>
  <c r="Q23"/>
  <c r="R23"/>
  <c r="S23"/>
  <c r="T23"/>
  <c r="U23"/>
  <c r="W23"/>
  <c r="B24"/>
  <c r="C24"/>
  <c r="E24"/>
  <c r="F24"/>
  <c r="G24"/>
  <c r="I24"/>
  <c r="J24"/>
  <c r="K24"/>
  <c r="L24"/>
  <c r="M24"/>
  <c r="N24"/>
  <c r="O24"/>
  <c r="P24"/>
  <c r="Q24"/>
  <c r="R24"/>
  <c r="S24"/>
  <c r="T24"/>
  <c r="U24"/>
  <c r="W24"/>
  <c r="B25"/>
  <c r="C25"/>
  <c r="E25"/>
  <c r="F25"/>
  <c r="G25"/>
  <c r="I25"/>
  <c r="J25"/>
  <c r="K25"/>
  <c r="L25"/>
  <c r="M25"/>
  <c r="N25"/>
  <c r="O25"/>
  <c r="P25"/>
  <c r="Q25"/>
  <c r="R25"/>
  <c r="S25"/>
  <c r="T25"/>
  <c r="U25"/>
  <c r="W25"/>
  <c r="B3"/>
  <c r="C3"/>
  <c r="E3"/>
  <c r="F3"/>
  <c r="G3"/>
  <c r="I3"/>
  <c r="J3"/>
  <c r="K3"/>
  <c r="L3"/>
  <c r="M3"/>
  <c r="N3"/>
  <c r="O3"/>
  <c r="P3"/>
  <c r="Q3"/>
  <c r="R3"/>
  <c r="S3"/>
  <c r="T3"/>
  <c r="U3"/>
  <c r="W3"/>
  <c r="R2"/>
  <c r="S2"/>
  <c r="Q2"/>
  <c r="A27"/>
  <c r="B27" s="1"/>
  <c r="A26"/>
  <c r="C26" s="1"/>
  <c r="W2"/>
  <c r="U2"/>
  <c r="T2"/>
  <c r="P2"/>
  <c r="C2"/>
  <c r="E2"/>
  <c r="F2"/>
  <c r="G2"/>
  <c r="I2"/>
  <c r="J2"/>
  <c r="K2"/>
  <c r="L2"/>
  <c r="M2"/>
  <c r="N2"/>
  <c r="O2"/>
  <c r="B2"/>
  <c r="A79" i="5"/>
  <c r="A78"/>
  <c r="A77"/>
  <c r="A76"/>
  <c r="A75"/>
  <c r="A74"/>
  <c r="A73"/>
  <c r="A72"/>
  <c r="A71"/>
  <c r="A70"/>
  <c r="A69"/>
  <c r="A68"/>
  <c r="A67"/>
  <c r="A66"/>
  <c r="A65"/>
  <c r="A64"/>
  <c r="A63"/>
  <c r="A62"/>
  <c r="U3" i="4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"/>
  <c r="O2"/>
  <c r="P2"/>
  <c r="Q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"/>
  <c r="R2"/>
  <c r="S2"/>
  <c r="R3"/>
  <c r="S3"/>
  <c r="R4"/>
  <c r="S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P27"/>
  <c r="R24"/>
  <c r="S24"/>
  <c r="T27"/>
  <c r="R25"/>
  <c r="S25"/>
  <c r="C2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B23"/>
  <c r="B24"/>
  <c r="B2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Q27"/>
  <c r="U3" i="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"/>
  <c r="O2"/>
  <c r="P2"/>
  <c r="Q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"/>
  <c r="C2"/>
  <c r="D2"/>
  <c r="E2"/>
  <c r="F2"/>
  <c r="G2"/>
  <c r="H2"/>
  <c r="I2"/>
  <c r="J2"/>
  <c r="K2"/>
  <c r="L2"/>
  <c r="M2"/>
  <c r="R2"/>
  <c r="S2"/>
  <c r="C3"/>
  <c r="D3"/>
  <c r="E3"/>
  <c r="F3"/>
  <c r="G3"/>
  <c r="H3"/>
  <c r="I3"/>
  <c r="J3"/>
  <c r="K3"/>
  <c r="L3"/>
  <c r="M3"/>
  <c r="R3"/>
  <c r="S3"/>
  <c r="C4"/>
  <c r="D4"/>
  <c r="E4"/>
  <c r="F4"/>
  <c r="G4"/>
  <c r="H4"/>
  <c r="I4"/>
  <c r="J4"/>
  <c r="K4"/>
  <c r="L4"/>
  <c r="M4"/>
  <c r="R4"/>
  <c r="S4"/>
  <c r="C5"/>
  <c r="D5"/>
  <c r="E5"/>
  <c r="F5"/>
  <c r="G5"/>
  <c r="H5"/>
  <c r="I5"/>
  <c r="J5"/>
  <c r="K5"/>
  <c r="L5"/>
  <c r="M5"/>
  <c r="R5"/>
  <c r="S5"/>
  <c r="C6"/>
  <c r="D6"/>
  <c r="E6"/>
  <c r="F6"/>
  <c r="G6"/>
  <c r="H6"/>
  <c r="I6"/>
  <c r="J6"/>
  <c r="K6"/>
  <c r="L6"/>
  <c r="M6"/>
  <c r="R6"/>
  <c r="S6"/>
  <c r="C7"/>
  <c r="D7"/>
  <c r="E7"/>
  <c r="F7"/>
  <c r="G7"/>
  <c r="H7"/>
  <c r="I7"/>
  <c r="J7"/>
  <c r="K7"/>
  <c r="L7"/>
  <c r="M7"/>
  <c r="R7"/>
  <c r="S7"/>
  <c r="C8"/>
  <c r="D8"/>
  <c r="E8"/>
  <c r="F8"/>
  <c r="G8"/>
  <c r="H8"/>
  <c r="I8"/>
  <c r="J8"/>
  <c r="K8"/>
  <c r="L8"/>
  <c r="M8"/>
  <c r="R8"/>
  <c r="S8"/>
  <c r="C9"/>
  <c r="D9"/>
  <c r="E9"/>
  <c r="F9"/>
  <c r="G9"/>
  <c r="H9"/>
  <c r="I9"/>
  <c r="J9"/>
  <c r="K9"/>
  <c r="L9"/>
  <c r="M9"/>
  <c r="R9"/>
  <c r="S9"/>
  <c r="C10"/>
  <c r="D10"/>
  <c r="E10"/>
  <c r="F10"/>
  <c r="G10"/>
  <c r="H10"/>
  <c r="I10"/>
  <c r="J10"/>
  <c r="K10"/>
  <c r="L10"/>
  <c r="M10"/>
  <c r="R10"/>
  <c r="S10"/>
  <c r="C11"/>
  <c r="D11"/>
  <c r="E11"/>
  <c r="F11"/>
  <c r="G11"/>
  <c r="H11"/>
  <c r="I11"/>
  <c r="J11"/>
  <c r="K11"/>
  <c r="L11"/>
  <c r="M11"/>
  <c r="R11"/>
  <c r="S11"/>
  <c r="C12"/>
  <c r="D12"/>
  <c r="E12"/>
  <c r="F12"/>
  <c r="G12"/>
  <c r="H12"/>
  <c r="I12"/>
  <c r="J12"/>
  <c r="K12"/>
  <c r="L12"/>
  <c r="M12"/>
  <c r="R12"/>
  <c r="S12"/>
  <c r="C13"/>
  <c r="D13"/>
  <c r="E13"/>
  <c r="F13"/>
  <c r="G13"/>
  <c r="H13"/>
  <c r="I13"/>
  <c r="J13"/>
  <c r="K13"/>
  <c r="L13"/>
  <c r="M13"/>
  <c r="R13"/>
  <c r="S13"/>
  <c r="C14"/>
  <c r="D14"/>
  <c r="E14"/>
  <c r="F14"/>
  <c r="G14"/>
  <c r="H14"/>
  <c r="I14"/>
  <c r="J14"/>
  <c r="K14"/>
  <c r="L14"/>
  <c r="M14"/>
  <c r="R14"/>
  <c r="S14"/>
  <c r="C15"/>
  <c r="D15"/>
  <c r="E15"/>
  <c r="F15"/>
  <c r="G15"/>
  <c r="H15"/>
  <c r="I15"/>
  <c r="J15"/>
  <c r="K15"/>
  <c r="L15"/>
  <c r="M15"/>
  <c r="R15"/>
  <c r="S15"/>
  <c r="C16"/>
  <c r="D16"/>
  <c r="E16"/>
  <c r="F16"/>
  <c r="G16"/>
  <c r="H16"/>
  <c r="I16"/>
  <c r="J16"/>
  <c r="K16"/>
  <c r="L16"/>
  <c r="M16"/>
  <c r="R16"/>
  <c r="S16"/>
  <c r="C17"/>
  <c r="D17"/>
  <c r="E17"/>
  <c r="F17"/>
  <c r="G17"/>
  <c r="H17"/>
  <c r="I17"/>
  <c r="J17"/>
  <c r="K17"/>
  <c r="L17"/>
  <c r="M17"/>
  <c r="R17"/>
  <c r="S17"/>
  <c r="C18"/>
  <c r="D18"/>
  <c r="E18"/>
  <c r="F18"/>
  <c r="G18"/>
  <c r="H18"/>
  <c r="I18"/>
  <c r="J18"/>
  <c r="K18"/>
  <c r="L18"/>
  <c r="M18"/>
  <c r="R18"/>
  <c r="S18"/>
  <c r="C19"/>
  <c r="D19"/>
  <c r="E19"/>
  <c r="F19"/>
  <c r="G19"/>
  <c r="H19"/>
  <c r="I19"/>
  <c r="J19"/>
  <c r="K19"/>
  <c r="L19"/>
  <c r="M19"/>
  <c r="R19"/>
  <c r="S19"/>
  <c r="C20"/>
  <c r="D20"/>
  <c r="E20"/>
  <c r="F20"/>
  <c r="G20"/>
  <c r="H20"/>
  <c r="I20"/>
  <c r="J20"/>
  <c r="K20"/>
  <c r="L20"/>
  <c r="M20"/>
  <c r="R20"/>
  <c r="S20"/>
  <c r="C21"/>
  <c r="D21"/>
  <c r="E21"/>
  <c r="F21"/>
  <c r="G21"/>
  <c r="H21"/>
  <c r="I21"/>
  <c r="J21"/>
  <c r="K21"/>
  <c r="L21"/>
  <c r="M21"/>
  <c r="R21"/>
  <c r="S21"/>
  <c r="C22"/>
  <c r="D22"/>
  <c r="E22"/>
  <c r="F22"/>
  <c r="G22"/>
  <c r="H22"/>
  <c r="I22"/>
  <c r="J22"/>
  <c r="K22"/>
  <c r="L22"/>
  <c r="M22"/>
  <c r="R22"/>
  <c r="S2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N27" i="4" l="1"/>
  <c r="H7" i="8"/>
  <c r="H6"/>
  <c r="H5"/>
  <c r="H4"/>
  <c r="V3"/>
  <c r="C26" i="12"/>
  <c r="H22"/>
  <c r="H20"/>
  <c r="X28"/>
  <c r="X26"/>
  <c r="X27"/>
  <c r="H25"/>
  <c r="D18"/>
  <c r="D14"/>
  <c r="D25"/>
  <c r="D21"/>
  <c r="D17"/>
  <c r="D12"/>
  <c r="D9"/>
  <c r="D6"/>
  <c r="D4"/>
  <c r="V25"/>
  <c r="W25" s="1"/>
  <c r="D29"/>
  <c r="D22"/>
  <c r="D16"/>
  <c r="D11"/>
  <c r="D7"/>
  <c r="D5"/>
  <c r="F28"/>
  <c r="G27"/>
  <c r="E27"/>
  <c r="F26"/>
  <c r="U28"/>
  <c r="S28"/>
  <c r="Q28"/>
  <c r="O28"/>
  <c r="M28"/>
  <c r="K28"/>
  <c r="I28"/>
  <c r="T27"/>
  <c r="R27"/>
  <c r="P27"/>
  <c r="N27"/>
  <c r="L27"/>
  <c r="J27"/>
  <c r="U26"/>
  <c r="S26"/>
  <c r="Q26"/>
  <c r="Q30" s="1"/>
  <c r="O26"/>
  <c r="M26"/>
  <c r="K26"/>
  <c r="I26"/>
  <c r="C28"/>
  <c r="D28" s="1"/>
  <c r="C27"/>
  <c r="D27" s="1"/>
  <c r="B26"/>
  <c r="D20"/>
  <c r="D15"/>
  <c r="G28"/>
  <c r="E28"/>
  <c r="F27"/>
  <c r="H27" s="1"/>
  <c r="G26"/>
  <c r="E26"/>
  <c r="T28"/>
  <c r="R28"/>
  <c r="P28"/>
  <c r="N28"/>
  <c r="L28"/>
  <c r="J28"/>
  <c r="U27"/>
  <c r="S27"/>
  <c r="Q27"/>
  <c r="O27"/>
  <c r="M27"/>
  <c r="K27"/>
  <c r="I27"/>
  <c r="T26"/>
  <c r="V26" s="1"/>
  <c r="W26" s="1"/>
  <c r="R26"/>
  <c r="P26"/>
  <c r="P30" s="1"/>
  <c r="N26"/>
  <c r="L26"/>
  <c r="L30" s="1"/>
  <c r="V28"/>
  <c r="W28" s="1"/>
  <c r="H28"/>
  <c r="D3"/>
  <c r="H3"/>
  <c r="V3"/>
  <c r="H3" i="8"/>
  <c r="P28" i="11"/>
  <c r="B15"/>
  <c r="B7"/>
  <c r="C3"/>
  <c r="T3"/>
  <c r="N3"/>
  <c r="L3"/>
  <c r="J3"/>
  <c r="C24"/>
  <c r="C22"/>
  <c r="C20"/>
  <c r="C17"/>
  <c r="C15"/>
  <c r="C13"/>
  <c r="C11"/>
  <c r="C8"/>
  <c r="C6"/>
  <c r="C4"/>
  <c r="T29"/>
  <c r="N29"/>
  <c r="L29"/>
  <c r="J29"/>
  <c r="G29"/>
  <c r="E29"/>
  <c r="T24"/>
  <c r="N24"/>
  <c r="L24"/>
  <c r="J24"/>
  <c r="G24"/>
  <c r="E24"/>
  <c r="T23"/>
  <c r="N23"/>
  <c r="L23"/>
  <c r="J23"/>
  <c r="G23"/>
  <c r="E23"/>
  <c r="T22"/>
  <c r="N22"/>
  <c r="L22"/>
  <c r="J22"/>
  <c r="G22"/>
  <c r="E22"/>
  <c r="T21"/>
  <c r="N21"/>
  <c r="L21"/>
  <c r="J21"/>
  <c r="G21"/>
  <c r="E21"/>
  <c r="T20"/>
  <c r="N20"/>
  <c r="L20"/>
  <c r="J20"/>
  <c r="G20"/>
  <c r="E20"/>
  <c r="T18"/>
  <c r="N18"/>
  <c r="L18"/>
  <c r="J18"/>
  <c r="G18"/>
  <c r="E18"/>
  <c r="T17"/>
  <c r="N17"/>
  <c r="L17"/>
  <c r="J17"/>
  <c r="G17"/>
  <c r="E17"/>
  <c r="T16"/>
  <c r="N16"/>
  <c r="L16"/>
  <c r="J16"/>
  <c r="G16"/>
  <c r="E16"/>
  <c r="T15"/>
  <c r="N15"/>
  <c r="L15"/>
  <c r="J15"/>
  <c r="G15"/>
  <c r="E15"/>
  <c r="T14"/>
  <c r="N14"/>
  <c r="L14"/>
  <c r="J14"/>
  <c r="G14"/>
  <c r="E14"/>
  <c r="T13"/>
  <c r="N13"/>
  <c r="L13"/>
  <c r="J13"/>
  <c r="G13"/>
  <c r="E13"/>
  <c r="T12"/>
  <c r="N12"/>
  <c r="L12"/>
  <c r="J12"/>
  <c r="G12"/>
  <c r="E12"/>
  <c r="T11"/>
  <c r="N11"/>
  <c r="L11"/>
  <c r="J11"/>
  <c r="G11"/>
  <c r="E11"/>
  <c r="T9"/>
  <c r="N9"/>
  <c r="L9"/>
  <c r="J9"/>
  <c r="G9"/>
  <c r="E9"/>
  <c r="T8"/>
  <c r="N8"/>
  <c r="L8"/>
  <c r="J8"/>
  <c r="G8"/>
  <c r="E8"/>
  <c r="T7"/>
  <c r="N7"/>
  <c r="L7"/>
  <c r="J7"/>
  <c r="G7"/>
  <c r="E7"/>
  <c r="T6"/>
  <c r="N6"/>
  <c r="L6"/>
  <c r="J6"/>
  <c r="G6"/>
  <c r="E6"/>
  <c r="T5"/>
  <c r="N5"/>
  <c r="L5"/>
  <c r="J5"/>
  <c r="G5"/>
  <c r="E5"/>
  <c r="T4"/>
  <c r="N4"/>
  <c r="L4"/>
  <c r="J4"/>
  <c r="G4"/>
  <c r="E4"/>
  <c r="S3"/>
  <c r="Q3"/>
  <c r="R29"/>
  <c r="P29"/>
  <c r="R24"/>
  <c r="P24"/>
  <c r="R23"/>
  <c r="P23"/>
  <c r="R22"/>
  <c r="P22"/>
  <c r="R21"/>
  <c r="P21"/>
  <c r="R20"/>
  <c r="P20"/>
  <c r="R18"/>
  <c r="P18"/>
  <c r="R17"/>
  <c r="P17"/>
  <c r="R16"/>
  <c r="P16"/>
  <c r="R15"/>
  <c r="P15"/>
  <c r="R14"/>
  <c r="P14"/>
  <c r="R13"/>
  <c r="P13"/>
  <c r="R12"/>
  <c r="P12"/>
  <c r="R11"/>
  <c r="P11"/>
  <c r="R9"/>
  <c r="P9"/>
  <c r="R8"/>
  <c r="P8"/>
  <c r="R7"/>
  <c r="P7"/>
  <c r="R6"/>
  <c r="P6"/>
  <c r="R5"/>
  <c r="P5"/>
  <c r="R4"/>
  <c r="P4"/>
  <c r="X29"/>
  <c r="X23"/>
  <c r="X21"/>
  <c r="X19"/>
  <c r="X17"/>
  <c r="X15"/>
  <c r="X13"/>
  <c r="X11"/>
  <c r="X9"/>
  <c r="X7"/>
  <c r="X5"/>
  <c r="X25"/>
  <c r="B27"/>
  <c r="B23"/>
  <c r="B11"/>
  <c r="I3"/>
  <c r="U3"/>
  <c r="O3"/>
  <c r="M3"/>
  <c r="K3"/>
  <c r="C29"/>
  <c r="C23"/>
  <c r="C21"/>
  <c r="C18"/>
  <c r="C16"/>
  <c r="C14"/>
  <c r="C12"/>
  <c r="C9"/>
  <c r="C7"/>
  <c r="C5"/>
  <c r="U29"/>
  <c r="O29"/>
  <c r="M29"/>
  <c r="K29"/>
  <c r="I29"/>
  <c r="F29"/>
  <c r="U24"/>
  <c r="O24"/>
  <c r="M24"/>
  <c r="K24"/>
  <c r="I24"/>
  <c r="F24"/>
  <c r="H24" s="1"/>
  <c r="U23"/>
  <c r="O23"/>
  <c r="M23"/>
  <c r="K23"/>
  <c r="I23"/>
  <c r="F23"/>
  <c r="U22"/>
  <c r="O22"/>
  <c r="M22"/>
  <c r="K22"/>
  <c r="I22"/>
  <c r="F22"/>
  <c r="H22" s="1"/>
  <c r="U21"/>
  <c r="O21"/>
  <c r="M21"/>
  <c r="K21"/>
  <c r="I21"/>
  <c r="F21"/>
  <c r="U20"/>
  <c r="O20"/>
  <c r="M20"/>
  <c r="K20"/>
  <c r="I20"/>
  <c r="F20"/>
  <c r="H20" s="1"/>
  <c r="U18"/>
  <c r="O18"/>
  <c r="M18"/>
  <c r="K18"/>
  <c r="I18"/>
  <c r="F18"/>
  <c r="U17"/>
  <c r="O17"/>
  <c r="M17"/>
  <c r="K17"/>
  <c r="I17"/>
  <c r="F17"/>
  <c r="H17" s="1"/>
  <c r="U16"/>
  <c r="O16"/>
  <c r="M16"/>
  <c r="K16"/>
  <c r="I16"/>
  <c r="F16"/>
  <c r="U15"/>
  <c r="O15"/>
  <c r="M15"/>
  <c r="K15"/>
  <c r="I15"/>
  <c r="F15"/>
  <c r="H15" s="1"/>
  <c r="U14"/>
  <c r="O14"/>
  <c r="M14"/>
  <c r="K14"/>
  <c r="I14"/>
  <c r="F14"/>
  <c r="U13"/>
  <c r="O13"/>
  <c r="M13"/>
  <c r="K13"/>
  <c r="I13"/>
  <c r="F13"/>
  <c r="H13" s="1"/>
  <c r="U12"/>
  <c r="O12"/>
  <c r="M12"/>
  <c r="K12"/>
  <c r="I12"/>
  <c r="F12"/>
  <c r="U11"/>
  <c r="O11"/>
  <c r="M11"/>
  <c r="K11"/>
  <c r="I11"/>
  <c r="F11"/>
  <c r="H11" s="1"/>
  <c r="U9"/>
  <c r="O9"/>
  <c r="M9"/>
  <c r="K9"/>
  <c r="I9"/>
  <c r="F9"/>
  <c r="U8"/>
  <c r="O8"/>
  <c r="M8"/>
  <c r="K8"/>
  <c r="I8"/>
  <c r="F8"/>
  <c r="H8" s="1"/>
  <c r="U7"/>
  <c r="O7"/>
  <c r="M7"/>
  <c r="K7"/>
  <c r="I7"/>
  <c r="F7"/>
  <c r="U6"/>
  <c r="O6"/>
  <c r="M6"/>
  <c r="K6"/>
  <c r="I6"/>
  <c r="F6"/>
  <c r="H6" s="1"/>
  <c r="U5"/>
  <c r="O5"/>
  <c r="M5"/>
  <c r="K5"/>
  <c r="I5"/>
  <c r="F5"/>
  <c r="U4"/>
  <c r="O4"/>
  <c r="M4"/>
  <c r="K4"/>
  <c r="I4"/>
  <c r="F4"/>
  <c r="H4" s="1"/>
  <c r="P3"/>
  <c r="R3"/>
  <c r="S29"/>
  <c r="Q29"/>
  <c r="S24"/>
  <c r="Q24"/>
  <c r="S23"/>
  <c r="Q23"/>
  <c r="S22"/>
  <c r="Q22"/>
  <c r="S21"/>
  <c r="Q21"/>
  <c r="S20"/>
  <c r="Q20"/>
  <c r="S18"/>
  <c r="Q18"/>
  <c r="S17"/>
  <c r="Q17"/>
  <c r="S16"/>
  <c r="Q16"/>
  <c r="S15"/>
  <c r="Q15"/>
  <c r="S14"/>
  <c r="Q14"/>
  <c r="S13"/>
  <c r="Q13"/>
  <c r="S12"/>
  <c r="Q12"/>
  <c r="S11"/>
  <c r="Q11"/>
  <c r="S9"/>
  <c r="Q9"/>
  <c r="S8"/>
  <c r="Q8"/>
  <c r="S7"/>
  <c r="Q7"/>
  <c r="S6"/>
  <c r="Q6"/>
  <c r="S5"/>
  <c r="Q5"/>
  <c r="S4"/>
  <c r="Q4"/>
  <c r="X3"/>
  <c r="X24"/>
  <c r="X22"/>
  <c r="X20"/>
  <c r="X18"/>
  <c r="X16"/>
  <c r="X14"/>
  <c r="X12"/>
  <c r="X10"/>
  <c r="X8"/>
  <c r="X6"/>
  <c r="X4"/>
  <c r="D11"/>
  <c r="H29"/>
  <c r="H23"/>
  <c r="H21"/>
  <c r="H18"/>
  <c r="H16"/>
  <c r="H14"/>
  <c r="H12"/>
  <c r="H9"/>
  <c r="H7"/>
  <c r="H5"/>
  <c r="V3"/>
  <c r="V29"/>
  <c r="W29" s="1"/>
  <c r="V24"/>
  <c r="W24" s="1"/>
  <c r="V23"/>
  <c r="W23" s="1"/>
  <c r="V22"/>
  <c r="W22" s="1"/>
  <c r="V21"/>
  <c r="W21" s="1"/>
  <c r="V20"/>
  <c r="W20" s="1"/>
  <c r="V18"/>
  <c r="W18" s="1"/>
  <c r="V17"/>
  <c r="W17" s="1"/>
  <c r="V16"/>
  <c r="W16" s="1"/>
  <c r="V15"/>
  <c r="W15" s="1"/>
  <c r="V14"/>
  <c r="W14" s="1"/>
  <c r="V13"/>
  <c r="W13" s="1"/>
  <c r="V12"/>
  <c r="W12" s="1"/>
  <c r="V11"/>
  <c r="W11" s="1"/>
  <c r="V9"/>
  <c r="W9" s="1"/>
  <c r="V8"/>
  <c r="W8" s="1"/>
  <c r="V7"/>
  <c r="W7" s="1"/>
  <c r="V6"/>
  <c r="W6" s="1"/>
  <c r="V5"/>
  <c r="W5" s="1"/>
  <c r="V4"/>
  <c r="W4" s="1"/>
  <c r="U28"/>
  <c r="O28"/>
  <c r="M28"/>
  <c r="K28"/>
  <c r="I28"/>
  <c r="F28"/>
  <c r="U27"/>
  <c r="U30" s="1"/>
  <c r="O27"/>
  <c r="O30" s="1"/>
  <c r="M27"/>
  <c r="M30" s="1"/>
  <c r="K27"/>
  <c r="K30" s="1"/>
  <c r="I27"/>
  <c r="F27"/>
  <c r="S28"/>
  <c r="Q28"/>
  <c r="S27"/>
  <c r="S30" s="1"/>
  <c r="Q27"/>
  <c r="Q30" s="1"/>
  <c r="X28"/>
  <c r="X26"/>
  <c r="C27"/>
  <c r="D27" s="1"/>
  <c r="C28"/>
  <c r="T28"/>
  <c r="V28" s="1"/>
  <c r="W28" s="1"/>
  <c r="N28"/>
  <c r="L28"/>
  <c r="J28"/>
  <c r="G28"/>
  <c r="E28"/>
  <c r="T27"/>
  <c r="V27" s="1"/>
  <c r="W27" s="1"/>
  <c r="N27"/>
  <c r="N30" s="1"/>
  <c r="L27"/>
  <c r="L30" s="1"/>
  <c r="J27"/>
  <c r="J30" s="1"/>
  <c r="G27"/>
  <c r="E27"/>
  <c r="E30" s="1"/>
  <c r="R28"/>
  <c r="R27"/>
  <c r="P27"/>
  <c r="X27"/>
  <c r="B29"/>
  <c r="D29" s="1"/>
  <c r="B21"/>
  <c r="D21" s="1"/>
  <c r="B17"/>
  <c r="B13"/>
  <c r="D13" s="1"/>
  <c r="B9"/>
  <c r="B5"/>
  <c r="D5" s="1"/>
  <c r="F3"/>
  <c r="B3"/>
  <c r="B28"/>
  <c r="B24"/>
  <c r="D24" s="1"/>
  <c r="B22"/>
  <c r="B20"/>
  <c r="D20" s="1"/>
  <c r="B18"/>
  <c r="B16"/>
  <c r="D16" s="1"/>
  <c r="B14"/>
  <c r="B12"/>
  <c r="D12" s="1"/>
  <c r="B8"/>
  <c r="B6"/>
  <c r="D6" s="1"/>
  <c r="B4"/>
  <c r="G3"/>
  <c r="G33" i="8"/>
  <c r="C33"/>
  <c r="D34"/>
  <c r="B34"/>
  <c r="F34"/>
  <c r="H24"/>
  <c r="H23"/>
  <c r="H22"/>
  <c r="H21"/>
  <c r="H20"/>
  <c r="H19"/>
  <c r="H18"/>
  <c r="H17"/>
  <c r="H16"/>
  <c r="H15"/>
  <c r="H14"/>
  <c r="H13"/>
  <c r="H12"/>
  <c r="H11"/>
  <c r="H10"/>
  <c r="H9"/>
  <c r="H8"/>
  <c r="B33"/>
  <c r="D33"/>
  <c r="G34"/>
  <c r="B26" i="2"/>
  <c r="N26"/>
  <c r="T26"/>
  <c r="K29" i="8"/>
  <c r="I29"/>
  <c r="C29"/>
  <c r="Q28"/>
  <c r="I2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U28"/>
  <c r="M28"/>
  <c r="C28"/>
  <c r="D28" s="1"/>
  <c r="S28"/>
  <c r="O28"/>
  <c r="K28"/>
  <c r="F28"/>
  <c r="X28"/>
  <c r="D3"/>
  <c r="U27"/>
  <c r="S27"/>
  <c r="Q27"/>
  <c r="O27"/>
  <c r="M27"/>
  <c r="K27"/>
  <c r="I27"/>
  <c r="F27"/>
  <c r="C27"/>
  <c r="X26"/>
  <c r="T28"/>
  <c r="R28"/>
  <c r="P28"/>
  <c r="N28"/>
  <c r="L28"/>
  <c r="J28"/>
  <c r="G28"/>
  <c r="E28"/>
  <c r="T27"/>
  <c r="V27" s="1"/>
  <c r="R27"/>
  <c r="P27"/>
  <c r="N27"/>
  <c r="L27"/>
  <c r="J27"/>
  <c r="G27"/>
  <c r="E27"/>
  <c r="B27"/>
  <c r="Z6"/>
  <c r="Z10"/>
  <c r="Z11"/>
  <c r="Z15"/>
  <c r="Z19"/>
  <c r="Z22"/>
  <c r="U26"/>
  <c r="V26" s="1"/>
  <c r="U25"/>
  <c r="G29"/>
  <c r="Y24"/>
  <c r="Z24" s="1"/>
  <c r="N29"/>
  <c r="J29"/>
  <c r="T25"/>
  <c r="R26"/>
  <c r="P26"/>
  <c r="R25"/>
  <c r="P25"/>
  <c r="U29"/>
  <c r="Z4"/>
  <c r="Z8"/>
  <c r="Z13"/>
  <c r="Z17"/>
  <c r="P29"/>
  <c r="S26"/>
  <c r="Q26"/>
  <c r="S25"/>
  <c r="Q25"/>
  <c r="O26"/>
  <c r="M26"/>
  <c r="K26"/>
  <c r="I26"/>
  <c r="F26"/>
  <c r="C26"/>
  <c r="O25"/>
  <c r="M25"/>
  <c r="K25"/>
  <c r="I25"/>
  <c r="F25"/>
  <c r="C25"/>
  <c r="N26"/>
  <c r="L26"/>
  <c r="J26"/>
  <c r="G26"/>
  <c r="E26"/>
  <c r="B26"/>
  <c r="D26" s="1"/>
  <c r="N25"/>
  <c r="L25"/>
  <c r="J25"/>
  <c r="G25"/>
  <c r="E25"/>
  <c r="B25"/>
  <c r="D25" s="1"/>
  <c r="W6"/>
  <c r="W10"/>
  <c r="W11"/>
  <c r="W15"/>
  <c r="W19"/>
  <c r="W22"/>
  <c r="O29"/>
  <c r="W4"/>
  <c r="W8"/>
  <c r="W13"/>
  <c r="W17"/>
  <c r="W24"/>
  <c r="Y5"/>
  <c r="Z5" s="1"/>
  <c r="W5"/>
  <c r="Y7"/>
  <c r="Z7" s="1"/>
  <c r="W7"/>
  <c r="Y9"/>
  <c r="Z9" s="1"/>
  <c r="W9"/>
  <c r="Y12"/>
  <c r="Z12" s="1"/>
  <c r="W12"/>
  <c r="Y14"/>
  <c r="Z14" s="1"/>
  <c r="W14"/>
  <c r="Y16"/>
  <c r="Z16" s="1"/>
  <c r="W16"/>
  <c r="Y18"/>
  <c r="Z18" s="1"/>
  <c r="W18"/>
  <c r="Y20"/>
  <c r="Z20" s="1"/>
  <c r="W20"/>
  <c r="Y21"/>
  <c r="Z21" s="1"/>
  <c r="W21"/>
  <c r="Y23"/>
  <c r="Z23" s="1"/>
  <c r="W23"/>
  <c r="W26"/>
  <c r="F29"/>
  <c r="H29" s="1"/>
  <c r="W3"/>
  <c r="Y3"/>
  <c r="Z3" s="1"/>
  <c r="W25"/>
  <c r="H2" i="6"/>
  <c r="W4"/>
  <c r="T4"/>
  <c r="R4"/>
  <c r="P4"/>
  <c r="N4"/>
  <c r="N28" s="1"/>
  <c r="L4"/>
  <c r="J4"/>
  <c r="J28" s="1"/>
  <c r="G4"/>
  <c r="E4"/>
  <c r="B4"/>
  <c r="H24"/>
  <c r="H22"/>
  <c r="H20"/>
  <c r="H18"/>
  <c r="H16"/>
  <c r="H14"/>
  <c r="H12"/>
  <c r="U5"/>
  <c r="S5"/>
  <c r="S28" s="1"/>
  <c r="Q5"/>
  <c r="O5"/>
  <c r="O28" s="1"/>
  <c r="M5"/>
  <c r="K5"/>
  <c r="K28" s="1"/>
  <c r="I5"/>
  <c r="F5"/>
  <c r="C5"/>
  <c r="U4"/>
  <c r="S4"/>
  <c r="Q4"/>
  <c r="O4"/>
  <c r="M4"/>
  <c r="K4"/>
  <c r="I4"/>
  <c r="I28" s="1"/>
  <c r="F4"/>
  <c r="C4"/>
  <c r="D4" s="1"/>
  <c r="W5"/>
  <c r="T5"/>
  <c r="V5" s="1"/>
  <c r="R5"/>
  <c r="P5"/>
  <c r="N5"/>
  <c r="L5"/>
  <c r="J5"/>
  <c r="G5"/>
  <c r="H5" s="1"/>
  <c r="E5"/>
  <c r="B5"/>
  <c r="D5" s="1"/>
  <c r="H4"/>
  <c r="H3"/>
  <c r="D3"/>
  <c r="H25"/>
  <c r="D24"/>
  <c r="H23"/>
  <c r="D22"/>
  <c r="H21"/>
  <c r="D20"/>
  <c r="H19"/>
  <c r="D18"/>
  <c r="H17"/>
  <c r="D16"/>
  <c r="H15"/>
  <c r="D14"/>
  <c r="H13"/>
  <c r="D12"/>
  <c r="H11"/>
  <c r="H9"/>
  <c r="D9"/>
  <c r="H8"/>
  <c r="H7"/>
  <c r="D7"/>
  <c r="H6"/>
  <c r="D25"/>
  <c r="D23"/>
  <c r="D21"/>
  <c r="D19"/>
  <c r="D17"/>
  <c r="D15"/>
  <c r="D13"/>
  <c r="D11"/>
  <c r="D8"/>
  <c r="D6"/>
  <c r="X2"/>
  <c r="Y2" s="1"/>
  <c r="D2"/>
  <c r="X25"/>
  <c r="Y25" s="1"/>
  <c r="X23"/>
  <c r="Y23" s="1"/>
  <c r="V22"/>
  <c r="X21"/>
  <c r="Y21" s="1"/>
  <c r="V20"/>
  <c r="X19"/>
  <c r="Y19" s="1"/>
  <c r="X17"/>
  <c r="Y17" s="1"/>
  <c r="X15"/>
  <c r="Y15" s="1"/>
  <c r="X13"/>
  <c r="Y13" s="1"/>
  <c r="X11"/>
  <c r="Y11" s="1"/>
  <c r="X8"/>
  <c r="Y8" s="1"/>
  <c r="X6"/>
  <c r="Y6" s="1"/>
  <c r="X3"/>
  <c r="Y3" s="1"/>
  <c r="X24"/>
  <c r="Y24" s="1"/>
  <c r="X22"/>
  <c r="Y22" s="1"/>
  <c r="X20"/>
  <c r="Y20" s="1"/>
  <c r="X18"/>
  <c r="Y18" s="1"/>
  <c r="X16"/>
  <c r="Y16" s="1"/>
  <c r="X14"/>
  <c r="Y14" s="1"/>
  <c r="X12"/>
  <c r="Y12" s="1"/>
  <c r="X9"/>
  <c r="Y9" s="1"/>
  <c r="V8"/>
  <c r="X7"/>
  <c r="Y7" s="1"/>
  <c r="V6"/>
  <c r="V4"/>
  <c r="V21"/>
  <c r="V19"/>
  <c r="V11"/>
  <c r="V2"/>
  <c r="V3"/>
  <c r="V24"/>
  <c r="V18"/>
  <c r="V16"/>
  <c r="V14"/>
  <c r="V12"/>
  <c r="V9"/>
  <c r="V7"/>
  <c r="U27"/>
  <c r="S27"/>
  <c r="Q27"/>
  <c r="O27"/>
  <c r="M27"/>
  <c r="K27"/>
  <c r="I27"/>
  <c r="F27"/>
  <c r="C27"/>
  <c r="D27" s="1"/>
  <c r="W26"/>
  <c r="T26"/>
  <c r="R26"/>
  <c r="P26"/>
  <c r="P28" s="1"/>
  <c r="N26"/>
  <c r="L26"/>
  <c r="J26"/>
  <c r="G26"/>
  <c r="E26"/>
  <c r="B26"/>
  <c r="D26" s="1"/>
  <c r="V25"/>
  <c r="V23"/>
  <c r="V17"/>
  <c r="V15"/>
  <c r="V13"/>
  <c r="W27"/>
  <c r="T27"/>
  <c r="R27"/>
  <c r="P27"/>
  <c r="N27"/>
  <c r="L27"/>
  <c r="J27"/>
  <c r="G27"/>
  <c r="E27"/>
  <c r="U26"/>
  <c r="S26"/>
  <c r="Q26"/>
  <c r="O26"/>
  <c r="M26"/>
  <c r="K26"/>
  <c r="I26"/>
  <c r="F26"/>
  <c r="H26" s="1"/>
  <c r="C28"/>
  <c r="M28"/>
  <c r="E28"/>
  <c r="R26" i="2"/>
  <c r="L26"/>
  <c r="J26"/>
  <c r="H26"/>
  <c r="F26"/>
  <c r="D26"/>
  <c r="P26"/>
  <c r="L28" i="6"/>
  <c r="G28"/>
  <c r="S26" i="2"/>
  <c r="M26"/>
  <c r="K26"/>
  <c r="I26"/>
  <c r="G26"/>
  <c r="E26"/>
  <c r="C26"/>
  <c r="Q26"/>
  <c r="O26"/>
  <c r="Q28" i="6"/>
  <c r="R28"/>
  <c r="D27" i="4"/>
  <c r="L27"/>
  <c r="M27"/>
  <c r="K27"/>
  <c r="I27"/>
  <c r="H27"/>
  <c r="F27"/>
  <c r="S27"/>
  <c r="J27"/>
  <c r="G27"/>
  <c r="E27"/>
  <c r="C27"/>
  <c r="O27"/>
  <c r="R27"/>
  <c r="B27"/>
  <c r="T28" i="6" l="1"/>
  <c r="B28"/>
  <c r="U28"/>
  <c r="V25" i="8"/>
  <c r="E34"/>
  <c r="D4" i="11"/>
  <c r="D8"/>
  <c r="D14"/>
  <c r="D18"/>
  <c r="D22"/>
  <c r="D9"/>
  <c r="D17"/>
  <c r="P30"/>
  <c r="I30"/>
  <c r="N30" i="12"/>
  <c r="R30"/>
  <c r="G30"/>
  <c r="D26"/>
  <c r="S30"/>
  <c r="E30"/>
  <c r="D30"/>
  <c r="I30"/>
  <c r="M30"/>
  <c r="U30"/>
  <c r="F30"/>
  <c r="K30"/>
  <c r="O30"/>
  <c r="J30"/>
  <c r="C30"/>
  <c r="B30"/>
  <c r="T30"/>
  <c r="H26"/>
  <c r="H30" s="1"/>
  <c r="V27"/>
  <c r="W27" s="1"/>
  <c r="W3"/>
  <c r="D7" i="11"/>
  <c r="W28" i="8"/>
  <c r="V28"/>
  <c r="D23" i="11"/>
  <c r="D15"/>
  <c r="D28"/>
  <c r="G30"/>
  <c r="R30"/>
  <c r="H3"/>
  <c r="F30"/>
  <c r="C30"/>
  <c r="D3"/>
  <c r="D30" s="1"/>
  <c r="B30"/>
  <c r="W3"/>
  <c r="V30"/>
  <c r="H27"/>
  <c r="H28"/>
  <c r="T30"/>
  <c r="E33" i="8"/>
  <c r="H25"/>
  <c r="H26"/>
  <c r="H27"/>
  <c r="H28"/>
  <c r="Y28"/>
  <c r="Z28" s="1"/>
  <c r="Y27"/>
  <c r="Z27" s="1"/>
  <c r="D27"/>
  <c r="W29"/>
  <c r="W27"/>
  <c r="Y25"/>
  <c r="Z25" s="1"/>
  <c r="Y26"/>
  <c r="Z26" s="1"/>
  <c r="F28" i="6"/>
  <c r="X4"/>
  <c r="Y4" s="1"/>
  <c r="X5"/>
  <c r="Y5" s="1"/>
  <c r="H27"/>
  <c r="V26"/>
  <c r="X27"/>
  <c r="Y27" s="1"/>
  <c r="X26"/>
  <c r="Y26" s="1"/>
  <c r="V27"/>
  <c r="V30" i="12" l="1"/>
  <c r="W30" s="1"/>
  <c r="W30" i="11"/>
  <c r="H30"/>
  <c r="V28" i="6"/>
  <c r="V31" i="12" l="1"/>
</calcChain>
</file>

<file path=xl/sharedStrings.xml><?xml version="1.0" encoding="utf-8"?>
<sst xmlns="http://schemas.openxmlformats.org/spreadsheetml/2006/main" count="1947" uniqueCount="164">
  <si>
    <t>D. Boyle D</t>
  </si>
  <si>
    <t>R. Clowe RW</t>
  </si>
  <si>
    <t>L. Couture C</t>
  </si>
  <si>
    <t>J. Demers D</t>
  </si>
  <si>
    <t>D. Heatley RW</t>
  </si>
  <si>
    <t>K. Huskins D</t>
  </si>
  <si>
    <t>P. Marleau C</t>
  </si>
  <si>
    <t>J. McGinn LW</t>
  </si>
  <si>
    <t>F. McLaren LW</t>
  </si>
  <si>
    <t>T. Mitchell C</t>
  </si>
  <si>
    <t>D. Murray D</t>
  </si>
  <si>
    <t>S. Nichol C</t>
  </si>
  <si>
    <t>J. Pavelski C</t>
  </si>
  <si>
    <t>D. Setoguchi RW</t>
  </si>
  <si>
    <t>J. Thornton C</t>
  </si>
  <si>
    <t>M. Vlasic D</t>
  </si>
  <si>
    <t>N. Wallin D</t>
  </si>
  <si>
    <t>T. Wingels C</t>
  </si>
  <si>
    <t>10/8 Columbus</t>
  </si>
  <si>
    <t>10/9 Columbus</t>
  </si>
  <si>
    <t>J. McCarthy LW</t>
  </si>
  <si>
    <t>10/16 Atlanta</t>
  </si>
  <si>
    <t>10/19 Carolina</t>
  </si>
  <si>
    <t>M. Moore D</t>
  </si>
  <si>
    <t>10/21 @ Colorado</t>
  </si>
  <si>
    <t>J. Mayers C</t>
  </si>
  <si>
    <t>10/23 @ Edmonton</t>
  </si>
  <si>
    <t>10/24 @ Calgary</t>
  </si>
  <si>
    <t>10/27 NJ</t>
  </si>
  <si>
    <t>10/30 Anaheim</t>
  </si>
  <si>
    <t>Player</t>
  </si>
  <si>
    <t>G</t>
  </si>
  <si>
    <t>A</t>
  </si>
  <si>
    <t>+/-</t>
  </si>
  <si>
    <t>SOG</t>
  </si>
  <si>
    <t>MS</t>
  </si>
  <si>
    <t>BS</t>
  </si>
  <si>
    <t>PN</t>
  </si>
  <si>
    <t>PIM</t>
  </si>
  <si>
    <t>HT</t>
  </si>
  <si>
    <t>TK</t>
  </si>
  <si>
    <t>GV</t>
  </si>
  <si>
    <t>SHF</t>
  </si>
  <si>
    <t>TOT</t>
  </si>
  <si>
    <t>PP</t>
  </si>
  <si>
    <t>SH</t>
  </si>
  <si>
    <t>EV</t>
  </si>
  <si>
    <t>FW</t>
  </si>
  <si>
    <t>FL</t>
  </si>
  <si>
    <t>%</t>
  </si>
  <si>
    <t>Totals</t>
  </si>
  <si>
    <t>GP</t>
  </si>
  <si>
    <t>11/02 @ Wild</t>
  </si>
  <si>
    <t>11/03 @ St L</t>
  </si>
  <si>
    <t>11/06 TB</t>
  </si>
  <si>
    <t>B. Ferriero C</t>
  </si>
  <si>
    <t>11/09 Anaheim</t>
  </si>
  <si>
    <t>11/11 NYI</t>
  </si>
  <si>
    <t>11/13 Calgary</t>
  </si>
  <si>
    <t>11/15 LA</t>
  </si>
  <si>
    <t>D. Joslin D</t>
  </si>
  <si>
    <t>11/17 @ COL</t>
  </si>
  <si>
    <t>11/18 @ Dallas</t>
  </si>
  <si>
    <t>11/20 Columbus</t>
  </si>
  <si>
    <t>11/24 Chicago</t>
  </si>
  <si>
    <t>11/26 @ Vancouver</t>
  </si>
  <si>
    <t>J. Braun D</t>
  </si>
  <si>
    <t>11/27 @ Edmonton</t>
  </si>
  <si>
    <t>11/30 Detroit</t>
  </si>
  <si>
    <t>12/02 @ Ottawa</t>
  </si>
  <si>
    <t>12/04 @ Montreal</t>
  </si>
  <si>
    <t>12/06 @ Detroit</t>
  </si>
  <si>
    <t>12/08 @ Philly</t>
  </si>
  <si>
    <t>12/09 @ Buffalo</t>
  </si>
  <si>
    <t>12/11 Chicago</t>
  </si>
  <si>
    <t>12/13 Dallas</t>
  </si>
  <si>
    <t>12/15 @ Nashville</t>
  </si>
  <si>
    <t>12/16 @ Stars</t>
  </si>
  <si>
    <t>12/18 @ Blues</t>
  </si>
  <si>
    <t>12/21 Oilers</t>
  </si>
  <si>
    <t>12/23 Coyotes</t>
  </si>
  <si>
    <t>12/27 Kings</t>
  </si>
  <si>
    <t>12/29 @ Wild</t>
  </si>
  <si>
    <t>B. Mashinter C</t>
  </si>
  <si>
    <t>12/30 @ Blackhawks</t>
  </si>
  <si>
    <t>Total</t>
  </si>
  <si>
    <t>Per Game</t>
  </si>
  <si>
    <t>P</t>
  </si>
  <si>
    <t>Niemi</t>
  </si>
  <si>
    <t>W</t>
  </si>
  <si>
    <t>SV</t>
  </si>
  <si>
    <t>L</t>
  </si>
  <si>
    <t>OTL</t>
  </si>
  <si>
    <t>Nitty</t>
  </si>
  <si>
    <t>DEC 30 '10   SJS @ CHI</t>
  </si>
  <si>
    <t>DEC 27 '10   LAK @ SJS</t>
  </si>
  <si>
    <t>DEC 23 '10   PHX @ SJS</t>
  </si>
  <si>
    <t>DEC 15 '10   SJS @ NSH</t>
  </si>
  <si>
    <t>DEC 13 '10   DAL @ SJS</t>
  </si>
  <si>
    <t>O</t>
  </si>
  <si>
    <t>DEC 11 '10   CHI @ SJS</t>
  </si>
  <si>
    <t>DEC 09 '10   SJS @ BUF</t>
  </si>
  <si>
    <t>DEC 06 '10   SJS @ DET</t>
  </si>
  <si>
    <t>DEC 04 '10   SJS @ MTL</t>
  </si>
  <si>
    <t>DEC 02 '10   SJS @ OTT</t>
  </si>
  <si>
    <t>SA</t>
  </si>
  <si>
    <t>GAME</t>
  </si>
  <si>
    <t>DEC</t>
  </si>
  <si>
    <t>GA</t>
  </si>
  <si>
    <t>SV%</t>
  </si>
  <si>
    <t>SO</t>
  </si>
  <si>
    <t>TOI</t>
  </si>
  <si>
    <t>EV GA</t>
  </si>
  <si>
    <t>PP GA</t>
  </si>
  <si>
    <t>EN GA</t>
  </si>
  <si>
    <t>DEC 29 '10   SJS @ MIN</t>
  </si>
  <si>
    <t>DEC 21 '10   EDM @ SJS</t>
  </si>
  <si>
    <t>DEC 18 '10   SJS @ STL</t>
  </si>
  <si>
    <t>DEC 16 '10   SJS @ DAL</t>
  </si>
  <si>
    <t>DEC 08 '10   SJS @ PHI</t>
  </si>
  <si>
    <t>@Kings</t>
  </si>
  <si>
    <t>A. Niemi</t>
  </si>
  <si>
    <t>Canucks</t>
  </si>
  <si>
    <t>A. Desjardins C</t>
  </si>
  <si>
    <t>Sabres</t>
  </si>
  <si>
    <t>A. Niittymaki</t>
  </si>
  <si>
    <t>Predators</t>
  </si>
  <si>
    <t>@Ducks</t>
  </si>
  <si>
    <t>Leafs</t>
  </si>
  <si>
    <t>Oilers</t>
  </si>
  <si>
    <t>Blues</t>
  </si>
  <si>
    <t>@ Coyotes</t>
  </si>
  <si>
    <t>@Canucks</t>
  </si>
  <si>
    <t>B. Eager LW</t>
  </si>
  <si>
    <t>K. Wellwood C</t>
  </si>
  <si>
    <t>Wild</t>
  </si>
  <si>
    <t xml:space="preserve"> @ Kings</t>
  </si>
  <si>
    <t>Points</t>
  </si>
  <si>
    <t>Saves</t>
  </si>
  <si>
    <t>Phoenix</t>
  </si>
  <si>
    <t>@Bruins</t>
  </si>
  <si>
    <t>@Capitals</t>
  </si>
  <si>
    <t>@Blue Jackets</t>
  </si>
  <si>
    <t>@Devils</t>
  </si>
  <si>
    <t>@Panthers</t>
  </si>
  <si>
    <t>@Predators</t>
  </si>
  <si>
    <t>Capitals</t>
  </si>
  <si>
    <t>Avs</t>
  </si>
  <si>
    <t>I. White D</t>
  </si>
  <si>
    <t>@ Red Wings</t>
  </si>
  <si>
    <t>@Penguins</t>
  </si>
  <si>
    <t>@Flames</t>
  </si>
  <si>
    <t>Total S</t>
  </si>
  <si>
    <t xml:space="preserve">Niemi - </t>
  </si>
  <si>
    <t>Det</t>
  </si>
  <si>
    <t>COL</t>
  </si>
  <si>
    <t>Dal</t>
  </si>
  <si>
    <t>NASH</t>
  </si>
  <si>
    <t>VAN</t>
  </si>
  <si>
    <t>RAN</t>
  </si>
  <si>
    <t>@CHI</t>
  </si>
  <si>
    <t>@DAL</t>
  </si>
  <si>
    <t>Flames</t>
  </si>
  <si>
    <t>Stars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</si>
</sst>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h]:mm:ss;@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  <family val="2"/>
    </font>
    <font>
      <u/>
      <sz val="10"/>
      <color theme="10"/>
      <name val="Arial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88A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 style="medium">
        <color rgb="FFDADADA"/>
      </bottom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DADAD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2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6" fontId="0" fillId="0" borderId="0" xfId="0" applyNumberFormat="1"/>
    <xf numFmtId="46" fontId="3" fillId="2" borderId="1" xfId="0" applyNumberFormat="1" applyFont="1" applyFill="1" applyBorder="1" applyAlignment="1">
      <alignment horizontal="right" vertical="center" wrapText="1"/>
    </xf>
    <xf numFmtId="20" fontId="3" fillId="2" borderId="1" xfId="0" applyNumberFormat="1" applyFont="1" applyFill="1" applyBorder="1" applyAlignment="1">
      <alignment horizontal="right" vertical="center" wrapText="1"/>
    </xf>
    <xf numFmtId="0" fontId="4" fillId="3" borderId="1" xfId="2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20" fontId="3" fillId="3" borderId="1" xfId="0" applyNumberFormat="1" applyFont="1" applyFill="1" applyBorder="1" applyAlignment="1">
      <alignment horizontal="right" vertical="center" wrapText="1"/>
    </xf>
    <xf numFmtId="46" fontId="3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164" fontId="0" fillId="0" borderId="0" xfId="0" applyNumberFormat="1"/>
    <xf numFmtId="43" fontId="0" fillId="0" borderId="0" xfId="1" applyFont="1"/>
    <xf numFmtId="0" fontId="5" fillId="5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0" borderId="3" xfId="0" applyFont="1" applyBorder="1"/>
    <xf numFmtId="164" fontId="2" fillId="0" borderId="3" xfId="0" applyNumberFormat="1" applyFont="1" applyBorder="1"/>
    <xf numFmtId="43" fontId="2" fillId="0" borderId="3" xfId="0" applyNumberFormat="1" applyFont="1" applyBorder="1"/>
    <xf numFmtId="9" fontId="0" fillId="0" borderId="0" xfId="3" applyFont="1"/>
    <xf numFmtId="0" fontId="4" fillId="2" borderId="4" xfId="2" applyFill="1" applyBorder="1" applyAlignment="1" applyProtection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46" fontId="6" fillId="2" borderId="4" xfId="0" applyNumberFormat="1" applyFont="1" applyFill="1" applyBorder="1" applyAlignment="1">
      <alignment horizontal="right" wrapText="1"/>
    </xf>
    <xf numFmtId="0" fontId="4" fillId="0" borderId="4" xfId="2" applyBorder="1" applyAlignment="1" applyProtection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46" fontId="6" fillId="0" borderId="4" xfId="0" applyNumberFormat="1" applyFont="1" applyBorder="1" applyAlignment="1">
      <alignment horizontal="right" wrapText="1"/>
    </xf>
    <xf numFmtId="0" fontId="7" fillId="6" borderId="4" xfId="0" applyFont="1" applyFill="1" applyBorder="1" applyAlignment="1">
      <alignment horizontal="left" wrapText="1"/>
    </xf>
    <xf numFmtId="0" fontId="0" fillId="0" borderId="0" xfId="0" quotePrefix="1"/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9" fontId="0" fillId="5" borderId="0" xfId="3" applyFont="1" applyFill="1"/>
    <xf numFmtId="0" fontId="0" fillId="0" borderId="3" xfId="0" applyBorder="1"/>
    <xf numFmtId="0" fontId="0" fillId="5" borderId="3" xfId="0" applyFill="1" applyBorder="1"/>
    <xf numFmtId="164" fontId="0" fillId="0" borderId="3" xfId="0" applyNumberFormat="1" applyBorder="1"/>
    <xf numFmtId="9" fontId="0" fillId="0" borderId="3" xfId="3" applyFont="1" applyBorder="1"/>
    <xf numFmtId="0" fontId="3" fillId="0" borderId="5" xfId="0" applyFont="1" applyBorder="1" applyAlignment="1">
      <alignment horizontal="right" wrapText="1"/>
    </xf>
    <xf numFmtId="0" fontId="0" fillId="0" borderId="0" xfId="0" applyFill="1"/>
    <xf numFmtId="164" fontId="0" fillId="0" borderId="0" xfId="0" applyNumberFormat="1" applyFill="1"/>
    <xf numFmtId="9" fontId="0" fillId="0" borderId="0" xfId="3" applyFont="1" applyFill="1"/>
    <xf numFmtId="0" fontId="0" fillId="0" borderId="0" xfId="0" applyFill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76" TargetMode="External"/><Relationship Id="rId21" Type="http://schemas.openxmlformats.org/officeDocument/2006/relationships/hyperlink" Target="http://scores.espn.go.com/nhl/players/profile?playerId=1898" TargetMode="External"/><Relationship Id="rId42" Type="http://schemas.openxmlformats.org/officeDocument/2006/relationships/hyperlink" Target="http://scores.espn.go.com/nhl/players/profile?playerId=5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3619" TargetMode="External"/><Relationship Id="rId138" Type="http://schemas.openxmlformats.org/officeDocument/2006/relationships/hyperlink" Target="http://scores.espn.go.com/nhl/players/profile?playerId=3619" TargetMode="External"/><Relationship Id="rId159" Type="http://schemas.openxmlformats.org/officeDocument/2006/relationships/hyperlink" Target="http://scores.espn.go.com/nhl/players/profile?playerId=3233" TargetMode="External"/><Relationship Id="rId170" Type="http://schemas.openxmlformats.org/officeDocument/2006/relationships/hyperlink" Target="http://scores.espn.go.com/nhl/players/profile?playerId=145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1456" TargetMode="External"/><Relationship Id="rId226" Type="http://schemas.openxmlformats.org/officeDocument/2006/relationships/hyperlink" Target="http://scores.espn.go.com/nhl/players/profile?playerId=587" TargetMode="External"/><Relationship Id="rId247" Type="http://schemas.openxmlformats.org/officeDocument/2006/relationships/hyperlink" Target="http://scores.espn.go.com/nhl/players/profile?playerId=1225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3652" TargetMode="External"/><Relationship Id="rId32" Type="http://schemas.openxmlformats.org/officeDocument/2006/relationships/hyperlink" Target="http://scores.espn.go.com/nhl/players/profile?playerId=2100" TargetMode="External"/><Relationship Id="rId53" Type="http://schemas.openxmlformats.org/officeDocument/2006/relationships/hyperlink" Target="http://scores.espn.go.com/nhl/players/profile?playerId=3371" TargetMode="External"/><Relationship Id="rId74" Type="http://schemas.openxmlformats.org/officeDocument/2006/relationships/hyperlink" Target="http://scores.espn.go.com/nhl/players/profile?playerId=5470" TargetMode="External"/><Relationship Id="rId128" Type="http://schemas.openxmlformats.org/officeDocument/2006/relationships/hyperlink" Target="http://scores.espn.go.com/nhl/players/profile?playerId=5470" TargetMode="External"/><Relationship Id="rId149" Type="http://schemas.openxmlformats.org/officeDocument/2006/relationships/hyperlink" Target="http://scores.espn.go.com/nhl/players/profile?playerId=5125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5125" TargetMode="External"/><Relationship Id="rId160" Type="http://schemas.openxmlformats.org/officeDocument/2006/relationships/hyperlink" Target="http://scores.espn.go.com/nhl/players/profile?playerId=939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996" TargetMode="External"/><Relationship Id="rId237" Type="http://schemas.openxmlformats.org/officeDocument/2006/relationships/hyperlink" Target="http://scores.espn.go.com/nhl/players/profile?playerId=3773" TargetMode="External"/><Relationship Id="rId22" Type="http://schemas.openxmlformats.org/officeDocument/2006/relationships/hyperlink" Target="http://scores.espn.go.com/nhl/players/profile?playerId=3773" TargetMode="External"/><Relationship Id="rId43" Type="http://schemas.openxmlformats.org/officeDocument/2006/relationships/hyperlink" Target="http://scores.espn.go.com/nhl/players/profile?playerId=1171" TargetMode="External"/><Relationship Id="rId64" Type="http://schemas.openxmlformats.org/officeDocument/2006/relationships/hyperlink" Target="http://scores.espn.go.com/nhl/players/profile?playerId=5201" TargetMode="External"/><Relationship Id="rId118" Type="http://schemas.openxmlformats.org/officeDocument/2006/relationships/hyperlink" Target="http://scores.espn.go.com/nhl/players/profile?playerId=587" TargetMode="External"/><Relationship Id="rId139" Type="http://schemas.openxmlformats.org/officeDocument/2006/relationships/hyperlink" Target="http://scores.espn.go.com/nhl/players/profile?playerId=1225" TargetMode="External"/><Relationship Id="rId85" Type="http://schemas.openxmlformats.org/officeDocument/2006/relationships/hyperlink" Target="http://scores.espn.go.com/nhl/players/profile?playerId=2100" TargetMode="External"/><Relationship Id="rId150" Type="http://schemas.openxmlformats.org/officeDocument/2006/relationships/hyperlink" Target="http://scores.espn.go.com/nhl/players/profile?playerId=5171" TargetMode="External"/><Relationship Id="rId171" Type="http://schemas.openxmlformats.org/officeDocument/2006/relationships/hyperlink" Target="http://scores.espn.go.com/nhl/players/profile?playerId=576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3548" TargetMode="External"/><Relationship Id="rId227" Type="http://schemas.openxmlformats.org/officeDocument/2006/relationships/hyperlink" Target="http://scores.espn.go.com/nhl/players/profile?playerId=3652" TargetMode="External"/><Relationship Id="rId248" Type="http://schemas.openxmlformats.org/officeDocument/2006/relationships/hyperlink" Target="http://scores.espn.go.com/nhl/players/profile?playerId=3233" TargetMode="External"/><Relationship Id="rId12" Type="http://schemas.openxmlformats.org/officeDocument/2006/relationships/hyperlink" Target="http://scores.espn.go.com/nhl/players/profile?playerId=3619" TargetMode="External"/><Relationship Id="rId17" Type="http://schemas.openxmlformats.org/officeDocument/2006/relationships/hyperlink" Target="http://scores.espn.go.com/nhl/players/profile?playerId=939" TargetMode="External"/><Relationship Id="rId33" Type="http://schemas.openxmlformats.org/officeDocument/2006/relationships/hyperlink" Target="http://scores.espn.go.com/nhl/players/profile?playerId=1225" TargetMode="External"/><Relationship Id="rId38" Type="http://schemas.openxmlformats.org/officeDocument/2006/relationships/hyperlink" Target="http://scores.espn.go.com/nhl/players/profile?playerId=5470" TargetMode="External"/><Relationship Id="rId59" Type="http://schemas.openxmlformats.org/officeDocument/2006/relationships/hyperlink" Target="http://scores.espn.go.com/nhl/players/profile?playerId=5125" TargetMode="External"/><Relationship Id="rId103" Type="http://schemas.openxmlformats.org/officeDocument/2006/relationships/hyperlink" Target="http://scores.espn.go.com/nhl/players/profile?playerId=3619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1898" TargetMode="External"/><Relationship Id="rId54" Type="http://schemas.openxmlformats.org/officeDocument/2006/relationships/hyperlink" Target="http://scores.espn.go.com/nhl/players/profile?playerId=996" TargetMode="External"/><Relationship Id="rId70" Type="http://schemas.openxmlformats.org/officeDocument/2006/relationships/hyperlink" Target="http://scores.espn.go.com/nhl/players/profile?playerId=939" TargetMode="External"/><Relationship Id="rId75" Type="http://schemas.openxmlformats.org/officeDocument/2006/relationships/hyperlink" Target="http://scores.espn.go.com/nhl/players/profile?playerId=1898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5171" TargetMode="External"/><Relationship Id="rId140" Type="http://schemas.openxmlformats.org/officeDocument/2006/relationships/hyperlink" Target="http://scores.espn.go.com/nhl/players/profile?playerId=3451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3371" TargetMode="External"/><Relationship Id="rId166" Type="http://schemas.openxmlformats.org/officeDocument/2006/relationships/hyperlink" Target="http://scores.espn.go.com/nhl/players/profile?playerId=3773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1456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3451" TargetMode="External"/><Relationship Id="rId233" Type="http://schemas.openxmlformats.org/officeDocument/2006/relationships/hyperlink" Target="http://scores.espn.go.com/nhl/players/profile?playerId=996" TargetMode="External"/><Relationship Id="rId238" Type="http://schemas.openxmlformats.org/officeDocument/2006/relationships/hyperlink" Target="http://scores.espn.go.com/nhl/players/profile?playerId=5125" TargetMode="External"/><Relationship Id="rId23" Type="http://schemas.openxmlformats.org/officeDocument/2006/relationships/hyperlink" Target="http://scores.espn.go.com/nhl/players/profile?playerId=5171" TargetMode="External"/><Relationship Id="rId28" Type="http://schemas.openxmlformats.org/officeDocument/2006/relationships/hyperlink" Target="http://scores.espn.go.com/nhl/players/profile?playerId=5201" TargetMode="External"/><Relationship Id="rId49" Type="http://schemas.openxmlformats.org/officeDocument/2006/relationships/hyperlink" Target="http://scores.espn.go.com/nhl/players/profile?playerId=2100" TargetMode="External"/><Relationship Id="rId114" Type="http://schemas.openxmlformats.org/officeDocument/2006/relationships/hyperlink" Target="http://scores.espn.go.com/nhl/players/profile?playerId=5171" TargetMode="External"/><Relationship Id="rId119" Type="http://schemas.openxmlformats.org/officeDocument/2006/relationships/hyperlink" Target="http://scores.espn.go.com/nhl/players/profile?playerId=3652" TargetMode="External"/><Relationship Id="rId44" Type="http://schemas.openxmlformats.org/officeDocument/2006/relationships/hyperlink" Target="http://scores.espn.go.com/nhl/players/profile?playerId=3548" TargetMode="External"/><Relationship Id="rId60" Type="http://schemas.openxmlformats.org/officeDocument/2006/relationships/hyperlink" Target="http://scores.espn.go.com/nhl/players/profile?playerId=5171" TargetMode="External"/><Relationship Id="rId65" Type="http://schemas.openxmlformats.org/officeDocument/2006/relationships/hyperlink" Target="http://scores.espn.go.com/nhl/players/profile?playerId=3652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1225" TargetMode="External"/><Relationship Id="rId130" Type="http://schemas.openxmlformats.org/officeDocument/2006/relationships/hyperlink" Target="http://scores.espn.go.com/nhl/players/profile?playerId=3773" TargetMode="External"/><Relationship Id="rId135" Type="http://schemas.openxmlformats.org/officeDocument/2006/relationships/hyperlink" Target="http://scores.espn.go.com/nhl/players/profile?playerId=576" TargetMode="External"/><Relationship Id="rId151" Type="http://schemas.openxmlformats.org/officeDocument/2006/relationships/hyperlink" Target="http://scores.espn.go.com/nhl/players/profile?playerId=1171" TargetMode="External"/><Relationship Id="rId156" Type="http://schemas.openxmlformats.org/officeDocument/2006/relationships/hyperlink" Target="http://scores.espn.go.com/nhl/players/profile?playerId=3619" TargetMode="External"/><Relationship Id="rId177" Type="http://schemas.openxmlformats.org/officeDocument/2006/relationships/hyperlink" Target="http://scores.espn.go.com/nhl/players/profile?playerId=3233" TargetMode="External"/><Relationship Id="rId198" Type="http://schemas.openxmlformats.org/officeDocument/2006/relationships/hyperlink" Target="http://scores.espn.go.com/nhl/players/profile?playerId=996" TargetMode="External"/><Relationship Id="rId172" Type="http://schemas.openxmlformats.org/officeDocument/2006/relationships/hyperlink" Target="http://scores.espn.go.com/nhl/players/profile?playerId=587" TargetMode="External"/><Relationship Id="rId193" Type="http://schemas.openxmlformats.org/officeDocument/2006/relationships/hyperlink" Target="http://scores.espn.go.com/nhl/players/profile?playerId=1225" TargetMode="External"/><Relationship Id="rId202" Type="http://schemas.openxmlformats.org/officeDocument/2006/relationships/hyperlink" Target="http://scores.espn.go.com/nhl/players/profile?playerId=5125" TargetMode="External"/><Relationship Id="rId207" Type="http://schemas.openxmlformats.org/officeDocument/2006/relationships/hyperlink" Target="http://scores.espn.go.com/nhl/players/profile?playerId=576" TargetMode="External"/><Relationship Id="rId223" Type="http://schemas.openxmlformats.org/officeDocument/2006/relationships/hyperlink" Target="http://scores.espn.go.com/nhl/players/profile?playerId=1456" TargetMode="External"/><Relationship Id="rId228" Type="http://schemas.openxmlformats.org/officeDocument/2006/relationships/hyperlink" Target="http://scores.espn.go.com/nhl/players/profile?playerId=2100" TargetMode="External"/><Relationship Id="rId244" Type="http://schemas.openxmlformats.org/officeDocument/2006/relationships/hyperlink" Target="http://scores.espn.go.com/nhl/players/profile?playerId=587" TargetMode="External"/><Relationship Id="rId249" Type="http://schemas.openxmlformats.org/officeDocument/2006/relationships/hyperlink" Target="http://scores.espn.go.com/nhl/players/profile?playerId=939" TargetMode="External"/><Relationship Id="rId13" Type="http://schemas.openxmlformats.org/officeDocument/2006/relationships/hyperlink" Target="http://scores.espn.go.com/nhl/players/profile?playerId=3906" TargetMode="External"/><Relationship Id="rId18" Type="http://schemas.openxmlformats.org/officeDocument/2006/relationships/hyperlink" Target="http://scores.espn.go.com/nhl/players/profile?playerId=3371" TargetMode="External"/><Relationship Id="rId39" Type="http://schemas.openxmlformats.org/officeDocument/2006/relationships/hyperlink" Target="http://scores.espn.go.com/nhl/players/profile?playerId=1898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3451" TargetMode="External"/><Relationship Id="rId50" Type="http://schemas.openxmlformats.org/officeDocument/2006/relationships/hyperlink" Target="http://scores.espn.go.com/nhl/players/profile?playerId=1225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3773" TargetMode="External"/><Relationship Id="rId97" Type="http://schemas.openxmlformats.org/officeDocument/2006/relationships/hyperlink" Target="http://scores.espn.go.com/nhl/players/profile?playerId=1171" TargetMode="External"/><Relationship Id="rId104" Type="http://schemas.openxmlformats.org/officeDocument/2006/relationships/hyperlink" Target="http://scores.espn.go.com/nhl/players/profile?playerId=1225" TargetMode="External"/><Relationship Id="rId120" Type="http://schemas.openxmlformats.org/officeDocument/2006/relationships/hyperlink" Target="http://scores.espn.go.com/nhl/players/profile?playerId=3619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233" TargetMode="External"/><Relationship Id="rId146" Type="http://schemas.openxmlformats.org/officeDocument/2006/relationships/hyperlink" Target="http://scores.espn.go.com/nhl/players/profile?playerId=5470" TargetMode="External"/><Relationship Id="rId167" Type="http://schemas.openxmlformats.org/officeDocument/2006/relationships/hyperlink" Target="http://scores.espn.go.com/nhl/players/profile?playerId=5125" TargetMode="External"/><Relationship Id="rId188" Type="http://schemas.openxmlformats.org/officeDocument/2006/relationships/hyperlink" Target="http://scores.espn.go.com/nhl/players/profile?playerId=576" TargetMode="External"/><Relationship Id="rId7" Type="http://schemas.openxmlformats.org/officeDocument/2006/relationships/hyperlink" Target="http://scores.espn.go.com/nhl/players/profile?playerId=3548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5470" TargetMode="External"/><Relationship Id="rId162" Type="http://schemas.openxmlformats.org/officeDocument/2006/relationships/hyperlink" Target="http://scores.espn.go.com/nhl/players/profile?playerId=996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233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4928" TargetMode="External"/><Relationship Id="rId239" Type="http://schemas.openxmlformats.org/officeDocument/2006/relationships/hyperlink" Target="http://scores.espn.go.com/nhl/players/profile?playerId=5171" TargetMode="External"/><Relationship Id="rId2" Type="http://schemas.openxmlformats.org/officeDocument/2006/relationships/hyperlink" Target="http://scores.espn.go.com/nhl/players/profile?playerId=5470" TargetMode="External"/><Relationship Id="rId29" Type="http://schemas.openxmlformats.org/officeDocument/2006/relationships/hyperlink" Target="http://scores.espn.go.com/nhl/players/profile?playerId=3652" TargetMode="External"/><Relationship Id="rId250" Type="http://schemas.openxmlformats.org/officeDocument/2006/relationships/hyperlink" Target="http://scores.espn.go.com/nhl/players/profile?playerId=3371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3773" TargetMode="External"/><Relationship Id="rId45" Type="http://schemas.openxmlformats.org/officeDocument/2006/relationships/hyperlink" Target="http://scores.espn.go.com/nhl/players/profile?playerId=576" TargetMode="External"/><Relationship Id="rId66" Type="http://schemas.openxmlformats.org/officeDocument/2006/relationships/hyperlink" Target="http://scores.espn.go.com/nhl/players/profile?playerId=3619" TargetMode="External"/><Relationship Id="rId87" Type="http://schemas.openxmlformats.org/officeDocument/2006/relationships/hyperlink" Target="http://scores.espn.go.com/nhl/players/profile?playerId=3451" TargetMode="External"/><Relationship Id="rId110" Type="http://schemas.openxmlformats.org/officeDocument/2006/relationships/hyperlink" Target="http://scores.espn.go.com/nhl/players/profile?playerId=5470" TargetMode="External"/><Relationship Id="rId115" Type="http://schemas.openxmlformats.org/officeDocument/2006/relationships/hyperlink" Target="http://scores.espn.go.com/nhl/players/profile?playerId=1171" TargetMode="External"/><Relationship Id="rId131" Type="http://schemas.openxmlformats.org/officeDocument/2006/relationships/hyperlink" Target="http://scores.espn.go.com/nhl/players/profile?playerId=5125" TargetMode="External"/><Relationship Id="rId136" Type="http://schemas.openxmlformats.org/officeDocument/2006/relationships/hyperlink" Target="http://scores.espn.go.com/nhl/players/profile?playerId=587" TargetMode="External"/><Relationship Id="rId157" Type="http://schemas.openxmlformats.org/officeDocument/2006/relationships/hyperlink" Target="http://scores.espn.go.com/nhl/players/profile?playerId=1225" TargetMode="External"/><Relationship Id="rId178" Type="http://schemas.openxmlformats.org/officeDocument/2006/relationships/hyperlink" Target="http://scores.espn.go.com/nhl/players/profile?playerId=939" TargetMode="External"/><Relationship Id="rId61" Type="http://schemas.openxmlformats.org/officeDocument/2006/relationships/hyperlink" Target="http://scores.espn.go.com/nhl/players/profile?playerId=1171" TargetMode="External"/><Relationship Id="rId82" Type="http://schemas.openxmlformats.org/officeDocument/2006/relationships/hyperlink" Target="http://scores.espn.go.com/nhl/players/profile?playerId=5201" TargetMode="External"/><Relationship Id="rId152" Type="http://schemas.openxmlformats.org/officeDocument/2006/relationships/hyperlink" Target="http://scores.espn.go.com/nhl/players/profile?playerId=1456" TargetMode="External"/><Relationship Id="rId173" Type="http://schemas.openxmlformats.org/officeDocument/2006/relationships/hyperlink" Target="http://scores.espn.go.com/nhl/players/profile?playerId=3652" TargetMode="External"/><Relationship Id="rId194" Type="http://schemas.openxmlformats.org/officeDocument/2006/relationships/hyperlink" Target="http://scores.espn.go.com/nhl/players/profile?playerId=3451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5171" TargetMode="External"/><Relationship Id="rId208" Type="http://schemas.openxmlformats.org/officeDocument/2006/relationships/hyperlink" Target="http://scores.espn.go.com/nhl/players/profile?playerId=587" TargetMode="External"/><Relationship Id="rId229" Type="http://schemas.openxmlformats.org/officeDocument/2006/relationships/hyperlink" Target="http://scores.espn.go.com/nhl/players/profile?playerId=1225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1171" TargetMode="External"/><Relationship Id="rId245" Type="http://schemas.openxmlformats.org/officeDocument/2006/relationships/hyperlink" Target="http://scores.espn.go.com/nhl/players/profile?playerId=3652" TargetMode="External"/><Relationship Id="rId14" Type="http://schemas.openxmlformats.org/officeDocument/2006/relationships/hyperlink" Target="http://scores.espn.go.com/nhl/players/profile?playerId=2100" TargetMode="External"/><Relationship Id="rId30" Type="http://schemas.openxmlformats.org/officeDocument/2006/relationships/hyperlink" Target="http://scores.espn.go.com/nhl/players/profile?playerId=3619" TargetMode="External"/><Relationship Id="rId35" Type="http://schemas.openxmlformats.org/officeDocument/2006/relationships/hyperlink" Target="http://scores.espn.go.com/nhl/players/profile?playerId=939" TargetMode="External"/><Relationship Id="rId56" Type="http://schemas.openxmlformats.org/officeDocument/2006/relationships/hyperlink" Target="http://scores.espn.go.com/nhl/players/profile?playerId=5470" TargetMode="External"/><Relationship Id="rId77" Type="http://schemas.openxmlformats.org/officeDocument/2006/relationships/hyperlink" Target="http://scores.espn.go.com/nhl/players/profile?playerId=5125" TargetMode="External"/><Relationship Id="rId100" Type="http://schemas.openxmlformats.org/officeDocument/2006/relationships/hyperlink" Target="http://scores.espn.go.com/nhl/players/profile?playerId=587" TargetMode="External"/><Relationship Id="rId105" Type="http://schemas.openxmlformats.org/officeDocument/2006/relationships/hyperlink" Target="http://scores.espn.go.com/nhl/players/profile?playerId=3451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1898" TargetMode="External"/><Relationship Id="rId168" Type="http://schemas.openxmlformats.org/officeDocument/2006/relationships/hyperlink" Target="http://scores.espn.go.com/nhl/players/profile?playerId=5171" TargetMode="External"/><Relationship Id="rId8" Type="http://schemas.openxmlformats.org/officeDocument/2006/relationships/hyperlink" Target="http://scores.espn.go.com/nhl/players/profile?playerId=576" TargetMode="External"/><Relationship Id="rId51" Type="http://schemas.openxmlformats.org/officeDocument/2006/relationships/hyperlink" Target="http://scores.espn.go.com/nhl/players/profile?playerId=3451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1898" TargetMode="External"/><Relationship Id="rId98" Type="http://schemas.openxmlformats.org/officeDocument/2006/relationships/hyperlink" Target="http://scores.espn.go.com/nhl/players/profile?playerId=3548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939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5125" TargetMode="External"/><Relationship Id="rId189" Type="http://schemas.openxmlformats.org/officeDocument/2006/relationships/hyperlink" Target="http://scores.espn.go.com/nhl/players/profile?playerId=587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1898" TargetMode="External"/><Relationship Id="rId214" Type="http://schemas.openxmlformats.org/officeDocument/2006/relationships/hyperlink" Target="http://scores.espn.go.com/nhl/players/profile?playerId=939" TargetMode="External"/><Relationship Id="rId230" Type="http://schemas.openxmlformats.org/officeDocument/2006/relationships/hyperlink" Target="http://scores.espn.go.com/nhl/players/profile?playerId=3233" TargetMode="External"/><Relationship Id="rId235" Type="http://schemas.openxmlformats.org/officeDocument/2006/relationships/hyperlink" Target="http://scores.espn.go.com/nhl/players/profile?playerId=96" TargetMode="External"/><Relationship Id="rId251" Type="http://schemas.openxmlformats.org/officeDocument/2006/relationships/hyperlink" Target="http://scores.espn.go.com/nhl/players/profile?playerId=996" TargetMode="External"/><Relationship Id="rId25" Type="http://schemas.openxmlformats.org/officeDocument/2006/relationships/hyperlink" Target="http://scores.espn.go.com/nhl/players/profile?playerId=3548" TargetMode="External"/><Relationship Id="rId46" Type="http://schemas.openxmlformats.org/officeDocument/2006/relationships/hyperlink" Target="http://scores.espn.go.com/nhl/players/profile?playerId=587" TargetMode="External"/><Relationship Id="rId67" Type="http://schemas.openxmlformats.org/officeDocument/2006/relationships/hyperlink" Target="http://scores.espn.go.com/nhl/players/profile?playerId=2100" TargetMode="External"/><Relationship Id="rId116" Type="http://schemas.openxmlformats.org/officeDocument/2006/relationships/hyperlink" Target="http://scores.espn.go.com/nhl/players/profile?playerId=3548" TargetMode="External"/><Relationship Id="rId137" Type="http://schemas.openxmlformats.org/officeDocument/2006/relationships/hyperlink" Target="http://scores.espn.go.com/nhl/players/profile?playerId=3652" TargetMode="External"/><Relationship Id="rId158" Type="http://schemas.openxmlformats.org/officeDocument/2006/relationships/hyperlink" Target="http://scores.espn.go.com/nhl/players/profile?playerId=3451" TargetMode="External"/><Relationship Id="rId20" Type="http://schemas.openxmlformats.org/officeDocument/2006/relationships/hyperlink" Target="http://scores.espn.go.com/nhl/players/profile?playerId=5470" TargetMode="External"/><Relationship Id="rId41" Type="http://schemas.openxmlformats.org/officeDocument/2006/relationships/hyperlink" Target="http://scores.espn.go.com/nhl/players/profile?playerId=5125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3652" TargetMode="External"/><Relationship Id="rId88" Type="http://schemas.openxmlformats.org/officeDocument/2006/relationships/hyperlink" Target="http://scores.espn.go.com/nhl/players/profile?playerId=939" TargetMode="External"/><Relationship Id="rId111" Type="http://schemas.openxmlformats.org/officeDocument/2006/relationships/hyperlink" Target="http://scores.espn.go.com/nhl/players/profile?playerId=1898" TargetMode="External"/><Relationship Id="rId132" Type="http://schemas.openxmlformats.org/officeDocument/2006/relationships/hyperlink" Target="http://scores.espn.go.com/nhl/players/profile?playerId=5171" TargetMode="External"/><Relationship Id="rId153" Type="http://schemas.openxmlformats.org/officeDocument/2006/relationships/hyperlink" Target="http://scores.espn.go.com/nhl/players/profile?playerId=576" TargetMode="External"/><Relationship Id="rId174" Type="http://schemas.openxmlformats.org/officeDocument/2006/relationships/hyperlink" Target="http://scores.espn.go.com/nhl/players/profile?playerId=3619" TargetMode="External"/><Relationship Id="rId179" Type="http://schemas.openxmlformats.org/officeDocument/2006/relationships/hyperlink" Target="http://scores.espn.go.com/nhl/players/profile?playerId=3371" TargetMode="External"/><Relationship Id="rId195" Type="http://schemas.openxmlformats.org/officeDocument/2006/relationships/hyperlink" Target="http://scores.espn.go.com/nhl/players/profile?playerId=3233" TargetMode="External"/><Relationship Id="rId209" Type="http://schemas.openxmlformats.org/officeDocument/2006/relationships/hyperlink" Target="http://scores.espn.go.com/nhl/players/profile?playerId=3652" TargetMode="External"/><Relationship Id="rId190" Type="http://schemas.openxmlformats.org/officeDocument/2006/relationships/hyperlink" Target="http://scores.espn.go.com/nhl/players/profile?playerId=3652" TargetMode="External"/><Relationship Id="rId204" Type="http://schemas.openxmlformats.org/officeDocument/2006/relationships/hyperlink" Target="http://scores.espn.go.com/nhl/players/profile?playerId=1171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376" TargetMode="External"/><Relationship Id="rId241" Type="http://schemas.openxmlformats.org/officeDocument/2006/relationships/hyperlink" Target="http://scores.espn.go.com/nhl/players/profile?playerId=1456" TargetMode="External"/><Relationship Id="rId246" Type="http://schemas.openxmlformats.org/officeDocument/2006/relationships/hyperlink" Target="http://scores.espn.go.com/nhl/players/profile?playerId=2100" TargetMode="External"/><Relationship Id="rId15" Type="http://schemas.openxmlformats.org/officeDocument/2006/relationships/hyperlink" Target="http://scores.espn.go.com/nhl/players/profile?playerId=1225" TargetMode="External"/><Relationship Id="rId36" Type="http://schemas.openxmlformats.org/officeDocument/2006/relationships/hyperlink" Target="http://scores.espn.go.com/nhl/players/profile?playerId=3371" TargetMode="External"/><Relationship Id="rId57" Type="http://schemas.openxmlformats.org/officeDocument/2006/relationships/hyperlink" Target="http://scores.espn.go.com/nhl/players/profile?playerId=1898" TargetMode="External"/><Relationship Id="rId106" Type="http://schemas.openxmlformats.org/officeDocument/2006/relationships/hyperlink" Target="http://scores.espn.go.com/nhl/players/profile?playerId=93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5201" TargetMode="External"/><Relationship Id="rId31" Type="http://schemas.openxmlformats.org/officeDocument/2006/relationships/hyperlink" Target="http://scores.espn.go.com/nhl/players/profile?playerId=3906" TargetMode="External"/><Relationship Id="rId52" Type="http://schemas.openxmlformats.org/officeDocument/2006/relationships/hyperlink" Target="http://scores.espn.go.com/nhl/players/profile?playerId=939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5171" TargetMode="External"/><Relationship Id="rId94" Type="http://schemas.openxmlformats.org/officeDocument/2006/relationships/hyperlink" Target="http://scores.espn.go.com/nhl/players/profile?playerId=3773" TargetMode="External"/><Relationship Id="rId99" Type="http://schemas.openxmlformats.org/officeDocument/2006/relationships/hyperlink" Target="http://scores.espn.go.com/nhl/players/profile?playerId=576" TargetMode="External"/><Relationship Id="rId101" Type="http://schemas.openxmlformats.org/officeDocument/2006/relationships/hyperlink" Target="http://scores.espn.go.com/nhl/players/profile?playerId=5201" TargetMode="External"/><Relationship Id="rId122" Type="http://schemas.openxmlformats.org/officeDocument/2006/relationships/hyperlink" Target="http://scores.espn.go.com/nhl/players/profile?playerId=3451" TargetMode="External"/><Relationship Id="rId143" Type="http://schemas.openxmlformats.org/officeDocument/2006/relationships/hyperlink" Target="http://scores.espn.go.com/nhl/players/profile?playerId=3371" TargetMode="External"/><Relationship Id="rId148" Type="http://schemas.openxmlformats.org/officeDocument/2006/relationships/hyperlink" Target="http://scores.espn.go.com/nhl/players/profile?playerId=3773" TargetMode="External"/><Relationship Id="rId164" Type="http://schemas.openxmlformats.org/officeDocument/2006/relationships/hyperlink" Target="http://scores.espn.go.com/nhl/players/profile?playerId=5470" TargetMode="External"/><Relationship Id="rId169" Type="http://schemas.openxmlformats.org/officeDocument/2006/relationships/hyperlink" Target="http://scores.espn.go.com/nhl/players/profile?playerId=1171" TargetMode="External"/><Relationship Id="rId185" Type="http://schemas.openxmlformats.org/officeDocument/2006/relationships/hyperlink" Target="http://scores.espn.go.com/nhl/players/profile?playerId=5171" TargetMode="External"/><Relationship Id="rId4" Type="http://schemas.openxmlformats.org/officeDocument/2006/relationships/hyperlink" Target="http://scores.espn.go.com/nhl/players/profile?playerId=3773" TargetMode="External"/><Relationship Id="rId9" Type="http://schemas.openxmlformats.org/officeDocument/2006/relationships/hyperlink" Target="http://scores.espn.go.com/nhl/players/profile?playerId=587" TargetMode="External"/><Relationship Id="rId180" Type="http://schemas.openxmlformats.org/officeDocument/2006/relationships/hyperlink" Target="http://scores.espn.go.com/nhl/players/profile?playerId=996" TargetMode="External"/><Relationship Id="rId210" Type="http://schemas.openxmlformats.org/officeDocument/2006/relationships/hyperlink" Target="http://scores.espn.go.com/nhl/players/profile?playerId=2100" TargetMode="External"/><Relationship Id="rId215" Type="http://schemas.openxmlformats.org/officeDocument/2006/relationships/hyperlink" Target="http://scores.espn.go.com/nhl/players/profile?playerId=3371" TargetMode="External"/><Relationship Id="rId236" Type="http://schemas.openxmlformats.org/officeDocument/2006/relationships/hyperlink" Target="http://scores.espn.go.com/nhl/players/profile?playerId=1898" TargetMode="External"/><Relationship Id="rId26" Type="http://schemas.openxmlformats.org/officeDocument/2006/relationships/hyperlink" Target="http://scores.espn.go.com/nhl/players/profile?playerId=576" TargetMode="External"/><Relationship Id="rId231" Type="http://schemas.openxmlformats.org/officeDocument/2006/relationships/hyperlink" Target="http://scores.espn.go.com/nhl/players/profile?playerId=939" TargetMode="External"/><Relationship Id="rId252" Type="http://schemas.openxmlformats.org/officeDocument/2006/relationships/hyperlink" Target="http://scores.espn.go.com/nhl/players/profile?playerId=4928" TargetMode="External"/><Relationship Id="rId47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1225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3773" TargetMode="External"/><Relationship Id="rId133" Type="http://schemas.openxmlformats.org/officeDocument/2006/relationships/hyperlink" Target="http://scores.espn.go.com/nhl/players/profile?playerId=1171" TargetMode="External"/><Relationship Id="rId154" Type="http://schemas.openxmlformats.org/officeDocument/2006/relationships/hyperlink" Target="http://scores.espn.go.com/nhl/players/profile?playerId=587" TargetMode="External"/><Relationship Id="rId175" Type="http://schemas.openxmlformats.org/officeDocument/2006/relationships/hyperlink" Target="http://scores.espn.go.com/nhl/players/profile?playerId=1225" TargetMode="External"/><Relationship Id="rId196" Type="http://schemas.openxmlformats.org/officeDocument/2006/relationships/hyperlink" Target="http://scores.espn.go.com/nhl/players/profile?playerId=939" TargetMode="External"/><Relationship Id="rId200" Type="http://schemas.openxmlformats.org/officeDocument/2006/relationships/hyperlink" Target="http://scores.espn.go.com/nhl/players/profile?playerId=1898" TargetMode="External"/><Relationship Id="rId16" Type="http://schemas.openxmlformats.org/officeDocument/2006/relationships/hyperlink" Target="http://scores.espn.go.com/nhl/players/profile?playerId=3451" TargetMode="External"/><Relationship Id="rId221" Type="http://schemas.openxmlformats.org/officeDocument/2006/relationships/hyperlink" Target="http://scores.espn.go.com/nhl/players/profile?playerId=5171" TargetMode="External"/><Relationship Id="rId242" Type="http://schemas.openxmlformats.org/officeDocument/2006/relationships/hyperlink" Target="http://scores.espn.go.com/nhl/players/profile?playerId=576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3773" TargetMode="External"/><Relationship Id="rId79" Type="http://schemas.openxmlformats.org/officeDocument/2006/relationships/hyperlink" Target="http://scores.espn.go.com/nhl/players/profile?playerId=1171" TargetMode="External"/><Relationship Id="rId102" Type="http://schemas.openxmlformats.org/officeDocument/2006/relationships/hyperlink" Target="http://scores.espn.go.com/nhl/players/profile?playerId=3652" TargetMode="External"/><Relationship Id="rId123" Type="http://schemas.openxmlformats.org/officeDocument/2006/relationships/hyperlink" Target="http://scores.espn.go.com/nhl/players/profile?playerId=3233" TargetMode="External"/><Relationship Id="rId144" Type="http://schemas.openxmlformats.org/officeDocument/2006/relationships/hyperlink" Target="http://scores.espn.go.com/nhl/players/profile?playerId=996" TargetMode="External"/><Relationship Id="rId90" Type="http://schemas.openxmlformats.org/officeDocument/2006/relationships/hyperlink" Target="http://scores.espn.go.com/nhl/players/profile?playerId=996" TargetMode="External"/><Relationship Id="rId165" Type="http://schemas.openxmlformats.org/officeDocument/2006/relationships/hyperlink" Target="http://scores.espn.go.com/nhl/players/profile?playerId=1898" TargetMode="External"/><Relationship Id="rId186" Type="http://schemas.openxmlformats.org/officeDocument/2006/relationships/hyperlink" Target="http://scores.espn.go.com/nhl/players/profile?playerId=1171" TargetMode="External"/><Relationship Id="rId211" Type="http://schemas.openxmlformats.org/officeDocument/2006/relationships/hyperlink" Target="http://scores.espn.go.com/nhl/players/profile?playerId=1225" TargetMode="External"/><Relationship Id="rId232" Type="http://schemas.openxmlformats.org/officeDocument/2006/relationships/hyperlink" Target="http://scores.espn.go.com/nhl/players/profile?playerId=3371" TargetMode="External"/><Relationship Id="rId27" Type="http://schemas.openxmlformats.org/officeDocument/2006/relationships/hyperlink" Target="http://scores.espn.go.com/nhl/players/profile?playerId=587" TargetMode="External"/><Relationship Id="rId48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451" TargetMode="External"/><Relationship Id="rId113" Type="http://schemas.openxmlformats.org/officeDocument/2006/relationships/hyperlink" Target="http://scores.espn.go.com/nhl/players/profile?playerId=5125" TargetMode="External"/><Relationship Id="rId134" Type="http://schemas.openxmlformats.org/officeDocument/2006/relationships/hyperlink" Target="http://scores.espn.go.com/nhl/players/profile?playerId=145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3652" TargetMode="External"/><Relationship Id="rId176" Type="http://schemas.openxmlformats.org/officeDocument/2006/relationships/hyperlink" Target="http://scores.espn.go.com/nhl/players/profile?playerId=3451" TargetMode="External"/><Relationship Id="rId197" Type="http://schemas.openxmlformats.org/officeDocument/2006/relationships/hyperlink" Target="http://scores.espn.go.com/nhl/players/profile?playerId=3371" TargetMode="External"/><Relationship Id="rId201" Type="http://schemas.openxmlformats.org/officeDocument/2006/relationships/hyperlink" Target="http://scores.espn.go.com/nhl/players/profile?playerId=3773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537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125" TargetMode="External"/><Relationship Id="rId21" Type="http://schemas.openxmlformats.org/officeDocument/2006/relationships/hyperlink" Target="http://scores.espn.go.com/nhl/players/profile?playerId=1898" TargetMode="External"/><Relationship Id="rId42" Type="http://schemas.openxmlformats.org/officeDocument/2006/relationships/hyperlink" Target="http://scores.espn.go.com/nhl/players/profile?playerId=5125" TargetMode="External"/><Relationship Id="rId63" Type="http://schemas.openxmlformats.org/officeDocument/2006/relationships/hyperlink" Target="http://scores.espn.go.com/nhl/players/profile?playerId=1171" TargetMode="External"/><Relationship Id="rId84" Type="http://schemas.openxmlformats.org/officeDocument/2006/relationships/hyperlink" Target="http://scores.espn.go.com/nhl/players/profile?playerId=576" TargetMode="External"/><Relationship Id="rId138" Type="http://schemas.openxmlformats.org/officeDocument/2006/relationships/hyperlink" Target="http://scores.espn.go.com/nhl/players/profile?playerId=1171" TargetMode="External"/><Relationship Id="rId159" Type="http://schemas.openxmlformats.org/officeDocument/2006/relationships/hyperlink" Target="http://scores.espn.go.com/nhl/players/profile?playerId=3548" TargetMode="External"/><Relationship Id="rId170" Type="http://schemas.openxmlformats.org/officeDocument/2006/relationships/hyperlink" Target="http://scores.espn.go.com/nhl/players/profile?playerId=996" TargetMode="External"/><Relationship Id="rId191" Type="http://schemas.openxmlformats.org/officeDocument/2006/relationships/hyperlink" Target="http://scores.espn.go.com/nhl/players/profile?playerId=96" TargetMode="External"/><Relationship Id="rId205" Type="http://schemas.openxmlformats.org/officeDocument/2006/relationships/hyperlink" Target="http://scores.espn.go.com/nhl/players/profile?playerId=939" TargetMode="External"/><Relationship Id="rId226" Type="http://schemas.openxmlformats.org/officeDocument/2006/relationships/hyperlink" Target="http://scores.espn.go.com/nhl/players/profile?playerId=996" TargetMode="External"/><Relationship Id="rId107" Type="http://schemas.openxmlformats.org/officeDocument/2006/relationships/hyperlink" Target="http://scores.espn.go.com/nhl/players/profile?playerId=2100" TargetMode="External"/><Relationship Id="rId11" Type="http://schemas.openxmlformats.org/officeDocument/2006/relationships/hyperlink" Target="http://scores.espn.go.com/nhl/players/profile?playerId=3652" TargetMode="External"/><Relationship Id="rId32" Type="http://schemas.openxmlformats.org/officeDocument/2006/relationships/hyperlink" Target="http://scores.espn.go.com/nhl/players/profile?playerId=2100" TargetMode="External"/><Relationship Id="rId53" Type="http://schemas.openxmlformats.org/officeDocument/2006/relationships/hyperlink" Target="http://scores.espn.go.com/nhl/players/profile?playerId=3233" TargetMode="External"/><Relationship Id="rId74" Type="http://schemas.openxmlformats.org/officeDocument/2006/relationships/hyperlink" Target="http://scores.espn.go.com/nhl/players/profile?playerId=3371" TargetMode="External"/><Relationship Id="rId128" Type="http://schemas.openxmlformats.org/officeDocument/2006/relationships/hyperlink" Target="http://scores.espn.go.com/nhl/players/profile?playerId=3451" TargetMode="External"/><Relationship Id="rId149" Type="http://schemas.openxmlformats.org/officeDocument/2006/relationships/hyperlink" Target="http://scores.espn.go.com/nhl/players/profile?playerId=939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96" TargetMode="External"/><Relationship Id="rId160" Type="http://schemas.openxmlformats.org/officeDocument/2006/relationships/hyperlink" Target="http://scores.espn.go.com/nhl/players/profile?playerId=576" TargetMode="External"/><Relationship Id="rId181" Type="http://schemas.openxmlformats.org/officeDocument/2006/relationships/hyperlink" Target="http://scores.espn.go.com/nhl/players/profile?playerId=5201" TargetMode="External"/><Relationship Id="rId216" Type="http://schemas.openxmlformats.org/officeDocument/2006/relationships/hyperlink" Target="http://scores.espn.go.com/nhl/players/profile?playerId=1171" TargetMode="External"/><Relationship Id="rId22" Type="http://schemas.openxmlformats.org/officeDocument/2006/relationships/hyperlink" Target="http://scores.espn.go.com/nhl/players/profile?playerId=3773" TargetMode="External"/><Relationship Id="rId27" Type="http://schemas.openxmlformats.org/officeDocument/2006/relationships/hyperlink" Target="http://scores.espn.go.com/nhl/players/profile?playerId=1456" TargetMode="External"/><Relationship Id="rId43" Type="http://schemas.openxmlformats.org/officeDocument/2006/relationships/hyperlink" Target="http://scores.espn.go.com/nhl/players/profile?playerId=5171" TargetMode="External"/><Relationship Id="rId48" Type="http://schemas.openxmlformats.org/officeDocument/2006/relationships/hyperlink" Target="http://scores.espn.go.com/nhl/players/profile?playerId=587" TargetMode="External"/><Relationship Id="rId64" Type="http://schemas.openxmlformats.org/officeDocument/2006/relationships/hyperlink" Target="http://scores.espn.go.com/nhl/players/profile?playerId=1456" TargetMode="External"/><Relationship Id="rId69" Type="http://schemas.openxmlformats.org/officeDocument/2006/relationships/hyperlink" Target="http://scores.espn.go.com/nhl/players/profile?playerId=3619" TargetMode="External"/><Relationship Id="rId113" Type="http://schemas.openxmlformats.org/officeDocument/2006/relationships/hyperlink" Target="http://scores.espn.go.com/nhl/players/profile?playerId=3937" TargetMode="External"/><Relationship Id="rId118" Type="http://schemas.openxmlformats.org/officeDocument/2006/relationships/hyperlink" Target="http://scores.espn.go.com/nhl/players/profile?playerId=5374" TargetMode="External"/><Relationship Id="rId134" Type="http://schemas.openxmlformats.org/officeDocument/2006/relationships/hyperlink" Target="http://scores.espn.go.com/nhl/players/profile?playerId=96" TargetMode="External"/><Relationship Id="rId139" Type="http://schemas.openxmlformats.org/officeDocument/2006/relationships/hyperlink" Target="http://scores.espn.go.com/nhl/players/profile?playerId=1456" TargetMode="External"/><Relationship Id="rId80" Type="http://schemas.openxmlformats.org/officeDocument/2006/relationships/hyperlink" Target="http://scores.espn.go.com/nhl/players/profile?playerId=5125" TargetMode="External"/><Relationship Id="rId85" Type="http://schemas.openxmlformats.org/officeDocument/2006/relationships/hyperlink" Target="http://scores.espn.go.com/nhl/players/profile?playerId=5376" TargetMode="External"/><Relationship Id="rId150" Type="http://schemas.openxmlformats.org/officeDocument/2006/relationships/hyperlink" Target="http://scores.espn.go.com/nhl/players/profile?playerId=3371" TargetMode="External"/><Relationship Id="rId155" Type="http://schemas.openxmlformats.org/officeDocument/2006/relationships/hyperlink" Target="http://scores.espn.go.com/nhl/players/profile?playerId=5125" TargetMode="External"/><Relationship Id="rId171" Type="http://schemas.openxmlformats.org/officeDocument/2006/relationships/hyperlink" Target="http://scores.espn.go.com/nhl/players/profile?playerId=3937" TargetMode="External"/><Relationship Id="rId176" Type="http://schemas.openxmlformats.org/officeDocument/2006/relationships/hyperlink" Target="http://scores.espn.go.com/nhl/players/profile?playerId=5171" TargetMode="External"/><Relationship Id="rId192" Type="http://schemas.openxmlformats.org/officeDocument/2006/relationships/hyperlink" Target="http://scores.espn.go.com/nhl/players/profile?playerId=3773" TargetMode="External"/><Relationship Id="rId197" Type="http://schemas.openxmlformats.org/officeDocument/2006/relationships/hyperlink" Target="http://scores.espn.go.com/nhl/players/profile?playerId=1456" TargetMode="External"/><Relationship Id="rId206" Type="http://schemas.openxmlformats.org/officeDocument/2006/relationships/hyperlink" Target="http://scores.espn.go.com/nhl/players/profile?playerId=3371" TargetMode="External"/><Relationship Id="rId22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3652" TargetMode="External"/><Relationship Id="rId222" Type="http://schemas.openxmlformats.org/officeDocument/2006/relationships/hyperlink" Target="http://scores.espn.go.com/nhl/players/profile?playerId=3451" TargetMode="External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1225" TargetMode="External"/><Relationship Id="rId38" Type="http://schemas.openxmlformats.org/officeDocument/2006/relationships/hyperlink" Target="http://scores.espn.go.com/nhl/players/profile?playerId=3937" TargetMode="External"/><Relationship Id="rId59" Type="http://schemas.openxmlformats.org/officeDocument/2006/relationships/hyperlink" Target="http://scores.espn.go.com/nhl/players/profile?playerId=1898" TargetMode="External"/><Relationship Id="rId103" Type="http://schemas.openxmlformats.org/officeDocument/2006/relationships/hyperlink" Target="http://scores.espn.go.com/nhl/players/profile?playerId=576" TargetMode="External"/><Relationship Id="rId108" Type="http://schemas.openxmlformats.org/officeDocument/2006/relationships/hyperlink" Target="http://scores.espn.go.com/nhl/players/profile?playerId=1225" TargetMode="External"/><Relationship Id="rId124" Type="http://schemas.openxmlformats.org/officeDocument/2006/relationships/hyperlink" Target="http://scores.espn.go.com/nhl/players/profile?playerId=587" TargetMode="External"/><Relationship Id="rId129" Type="http://schemas.openxmlformats.org/officeDocument/2006/relationships/hyperlink" Target="http://scores.espn.go.com/nhl/players/profile?playerId=3233" TargetMode="External"/><Relationship Id="rId54" Type="http://schemas.openxmlformats.org/officeDocument/2006/relationships/hyperlink" Target="http://scores.espn.go.com/nhl/players/profile?playerId=939" TargetMode="External"/><Relationship Id="rId70" Type="http://schemas.openxmlformats.org/officeDocument/2006/relationships/hyperlink" Target="http://scores.espn.go.com/nhl/players/profile?playerId=2100" TargetMode="External"/><Relationship Id="rId75" Type="http://schemas.openxmlformats.org/officeDocument/2006/relationships/hyperlink" Target="http://scores.espn.go.com/nhl/players/profile?playerId=996" TargetMode="External"/><Relationship Id="rId91" Type="http://schemas.openxmlformats.org/officeDocument/2006/relationships/hyperlink" Target="http://scores.espn.go.com/nhl/players/profile?playerId=3233" TargetMode="External"/><Relationship Id="rId96" Type="http://schemas.openxmlformats.org/officeDocument/2006/relationships/hyperlink" Target="http://scores.espn.go.com/nhl/players/profile?playerId=5470" TargetMode="External"/><Relationship Id="rId140" Type="http://schemas.openxmlformats.org/officeDocument/2006/relationships/hyperlink" Target="http://scores.espn.go.com/nhl/players/profile?playerId=3548" TargetMode="External"/><Relationship Id="rId145" Type="http://schemas.openxmlformats.org/officeDocument/2006/relationships/hyperlink" Target="http://scores.espn.go.com/nhl/players/profile?playerId=2100" TargetMode="External"/><Relationship Id="rId161" Type="http://schemas.openxmlformats.org/officeDocument/2006/relationships/hyperlink" Target="http://scores.espn.go.com/nhl/players/profile?playerId=5376" TargetMode="External"/><Relationship Id="rId166" Type="http://schemas.openxmlformats.org/officeDocument/2006/relationships/hyperlink" Target="http://scores.espn.go.com/nhl/players/profile?playerId=3451" TargetMode="External"/><Relationship Id="rId182" Type="http://schemas.openxmlformats.org/officeDocument/2006/relationships/hyperlink" Target="http://scores.espn.go.com/nhl/players/profile?playerId=3652" TargetMode="External"/><Relationship Id="rId187" Type="http://schemas.openxmlformats.org/officeDocument/2006/relationships/hyperlink" Target="http://scores.espn.go.com/nhl/players/profile?playerId=3371" TargetMode="External"/><Relationship Id="rId217" Type="http://schemas.openxmlformats.org/officeDocument/2006/relationships/hyperlink" Target="http://scores.espn.go.com/nhl/players/profile?playerId=145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3773" TargetMode="External"/><Relationship Id="rId23" Type="http://schemas.openxmlformats.org/officeDocument/2006/relationships/hyperlink" Target="http://scores.espn.go.com/nhl/players/profile?playerId=5125" TargetMode="External"/><Relationship Id="rId28" Type="http://schemas.openxmlformats.org/officeDocument/2006/relationships/hyperlink" Target="http://scores.espn.go.com/nhl/players/profile?playerId=576" TargetMode="External"/><Relationship Id="rId49" Type="http://schemas.openxmlformats.org/officeDocument/2006/relationships/hyperlink" Target="http://scores.espn.go.com/nhl/players/profile?playerId=3652" TargetMode="External"/><Relationship Id="rId114" Type="http://schemas.openxmlformats.org/officeDocument/2006/relationships/hyperlink" Target="http://scores.espn.go.com/nhl/players/profile?playerId=3937" TargetMode="External"/><Relationship Id="rId119" Type="http://schemas.openxmlformats.org/officeDocument/2006/relationships/hyperlink" Target="http://scores.espn.go.com/nhl/players/profile?playerId=5171" TargetMode="External"/><Relationship Id="rId44" Type="http://schemas.openxmlformats.org/officeDocument/2006/relationships/hyperlink" Target="http://scores.espn.go.com/nhl/players/profile?playerId=1171" TargetMode="External"/><Relationship Id="rId60" Type="http://schemas.openxmlformats.org/officeDocument/2006/relationships/hyperlink" Target="http://scores.espn.go.com/nhl/players/profile?playerId=3773" TargetMode="External"/><Relationship Id="rId65" Type="http://schemas.openxmlformats.org/officeDocument/2006/relationships/hyperlink" Target="http://scores.espn.go.com/nhl/players/profile?playerId=576" TargetMode="External"/><Relationship Id="rId81" Type="http://schemas.openxmlformats.org/officeDocument/2006/relationships/hyperlink" Target="http://scores.espn.go.com/nhl/players/profile?playerId=5171" TargetMode="External"/><Relationship Id="rId86" Type="http://schemas.openxmlformats.org/officeDocument/2006/relationships/hyperlink" Target="http://scores.espn.go.com/nhl/players/profile?playerId=587" TargetMode="External"/><Relationship Id="rId130" Type="http://schemas.openxmlformats.org/officeDocument/2006/relationships/hyperlink" Target="http://scores.espn.go.com/nhl/players/profile?playerId=939" TargetMode="External"/><Relationship Id="rId135" Type="http://schemas.openxmlformats.org/officeDocument/2006/relationships/hyperlink" Target="http://scores.espn.go.com/nhl/players/profile?playerId=3773" TargetMode="External"/><Relationship Id="rId151" Type="http://schemas.openxmlformats.org/officeDocument/2006/relationships/hyperlink" Target="http://scores.espn.go.com/nhl/players/profile?playerId=996" TargetMode="External"/><Relationship Id="rId156" Type="http://schemas.openxmlformats.org/officeDocument/2006/relationships/hyperlink" Target="http://scores.espn.go.com/nhl/players/profile?playerId=5374" TargetMode="External"/><Relationship Id="rId177" Type="http://schemas.openxmlformats.org/officeDocument/2006/relationships/hyperlink" Target="http://scores.espn.go.com/nhl/players/profile?playerId=1171" TargetMode="External"/><Relationship Id="rId198" Type="http://schemas.openxmlformats.org/officeDocument/2006/relationships/hyperlink" Target="http://scores.espn.go.com/nhl/players/profile?playerId=576" TargetMode="External"/><Relationship Id="rId172" Type="http://schemas.openxmlformats.org/officeDocument/2006/relationships/hyperlink" Target="http://scores.espn.go.com/nhl/players/profile?playerId=96" TargetMode="External"/><Relationship Id="rId193" Type="http://schemas.openxmlformats.org/officeDocument/2006/relationships/hyperlink" Target="http://scores.espn.go.com/nhl/players/profile?playerId=5125" TargetMode="External"/><Relationship Id="rId202" Type="http://schemas.openxmlformats.org/officeDocument/2006/relationships/hyperlink" Target="http://scores.espn.go.com/nhl/players/profile?playerId=2100" TargetMode="External"/><Relationship Id="rId207" Type="http://schemas.openxmlformats.org/officeDocument/2006/relationships/hyperlink" Target="http://scores.espn.go.com/nhl/players/profile?playerId=996" TargetMode="External"/><Relationship Id="rId223" Type="http://schemas.openxmlformats.org/officeDocument/2006/relationships/hyperlink" Target="http://scores.espn.go.com/nhl/players/profile?playerId=3233" TargetMode="External"/><Relationship Id="rId228" Type="http://schemas.openxmlformats.org/officeDocument/2006/relationships/hyperlink" Target="http://scores.espn.go.com/nhl/players/profile?playerId=3937" TargetMode="External"/><Relationship Id="rId13" Type="http://schemas.openxmlformats.org/officeDocument/2006/relationships/hyperlink" Target="http://scores.espn.go.com/nhl/players/profile?playerId=1225" TargetMode="External"/><Relationship Id="rId18" Type="http://schemas.openxmlformats.org/officeDocument/2006/relationships/hyperlink" Target="http://scores.espn.go.com/nhl/players/profile?playerId=4928" TargetMode="External"/><Relationship Id="rId39" Type="http://schemas.openxmlformats.org/officeDocument/2006/relationships/hyperlink" Target="http://scores.espn.go.com/nhl/players/profile?playerId=96" TargetMode="External"/><Relationship Id="rId109" Type="http://schemas.openxmlformats.org/officeDocument/2006/relationships/hyperlink" Target="http://scores.espn.go.com/nhl/players/profile?playerId=3233" TargetMode="External"/><Relationship Id="rId34" Type="http://schemas.openxmlformats.org/officeDocument/2006/relationships/hyperlink" Target="http://scores.espn.go.com/nhl/players/profile?playerId=3233" TargetMode="External"/><Relationship Id="rId50" Type="http://schemas.openxmlformats.org/officeDocument/2006/relationships/hyperlink" Target="http://scores.espn.go.com/nhl/players/profile?playerId=3619" TargetMode="External"/><Relationship Id="rId55" Type="http://schemas.openxmlformats.org/officeDocument/2006/relationships/hyperlink" Target="http://scores.espn.go.com/nhl/players/profile?playerId=3371" TargetMode="External"/><Relationship Id="rId76" Type="http://schemas.openxmlformats.org/officeDocument/2006/relationships/hyperlink" Target="http://scores.espn.go.com/nhl/players/profile?playerId=3937" TargetMode="External"/><Relationship Id="rId97" Type="http://schemas.openxmlformats.org/officeDocument/2006/relationships/hyperlink" Target="http://scores.espn.go.com/nhl/players/profile?playerId=1898" TargetMode="External"/><Relationship Id="rId104" Type="http://schemas.openxmlformats.org/officeDocument/2006/relationships/hyperlink" Target="http://scores.espn.go.com/nhl/players/profile?playerId=587" TargetMode="External"/><Relationship Id="rId120" Type="http://schemas.openxmlformats.org/officeDocument/2006/relationships/hyperlink" Target="http://scores.espn.go.com/nhl/players/profile?playerId=1171" TargetMode="External"/><Relationship Id="rId125" Type="http://schemas.openxmlformats.org/officeDocument/2006/relationships/hyperlink" Target="http://scores.espn.go.com/nhl/players/profile?playerId=3652" TargetMode="External"/><Relationship Id="rId141" Type="http://schemas.openxmlformats.org/officeDocument/2006/relationships/hyperlink" Target="http://scores.espn.go.com/nhl/players/profile?playerId=576" TargetMode="External"/><Relationship Id="rId146" Type="http://schemas.openxmlformats.org/officeDocument/2006/relationships/hyperlink" Target="http://scores.espn.go.com/nhl/players/profile?playerId=1225" TargetMode="External"/><Relationship Id="rId167" Type="http://schemas.openxmlformats.org/officeDocument/2006/relationships/hyperlink" Target="http://scores.espn.go.com/nhl/players/profile?playerId=3233" TargetMode="External"/><Relationship Id="rId188" Type="http://schemas.openxmlformats.org/officeDocument/2006/relationships/hyperlink" Target="http://scores.espn.go.com/nhl/players/profile?playerId=996" TargetMode="External"/><Relationship Id="rId7" Type="http://schemas.openxmlformats.org/officeDocument/2006/relationships/hyperlink" Target="http://scores.espn.go.com/nhl/players/profile?playerId=1456" TargetMode="External"/><Relationship Id="rId71" Type="http://schemas.openxmlformats.org/officeDocument/2006/relationships/hyperlink" Target="http://scores.espn.go.com/nhl/players/profile?playerId=1225" TargetMode="External"/><Relationship Id="rId92" Type="http://schemas.openxmlformats.org/officeDocument/2006/relationships/hyperlink" Target="http://scores.espn.go.com/nhl/players/profile?playerId=939" TargetMode="External"/><Relationship Id="rId162" Type="http://schemas.openxmlformats.org/officeDocument/2006/relationships/hyperlink" Target="http://scores.espn.go.com/nhl/players/profile?playerId=587" TargetMode="External"/><Relationship Id="rId183" Type="http://schemas.openxmlformats.org/officeDocument/2006/relationships/hyperlink" Target="http://scores.espn.go.com/nhl/players/profile?playerId=2100" TargetMode="External"/><Relationship Id="rId213" Type="http://schemas.openxmlformats.org/officeDocument/2006/relationships/hyperlink" Target="http://scores.espn.go.com/nhl/players/profile?playerId=5125" TargetMode="External"/><Relationship Id="rId218" Type="http://schemas.openxmlformats.org/officeDocument/2006/relationships/hyperlink" Target="http://scores.espn.go.com/nhl/players/profile?playerId=576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5376" TargetMode="External"/><Relationship Id="rId24" Type="http://schemas.openxmlformats.org/officeDocument/2006/relationships/hyperlink" Target="http://scores.espn.go.com/nhl/players/profile?playerId=5374" TargetMode="External"/><Relationship Id="rId40" Type="http://schemas.openxmlformats.org/officeDocument/2006/relationships/hyperlink" Target="http://scores.espn.go.com/nhl/players/profile?playerId=1898" TargetMode="External"/><Relationship Id="rId45" Type="http://schemas.openxmlformats.org/officeDocument/2006/relationships/hyperlink" Target="http://scores.espn.go.com/nhl/players/profile?playerId=1456" TargetMode="External"/><Relationship Id="rId66" Type="http://schemas.openxmlformats.org/officeDocument/2006/relationships/hyperlink" Target="http://scores.espn.go.com/nhl/players/profile?playerId=5376" TargetMode="External"/><Relationship Id="rId87" Type="http://schemas.openxmlformats.org/officeDocument/2006/relationships/hyperlink" Target="http://scores.espn.go.com/nhl/players/profile?playerId=3652" TargetMode="External"/><Relationship Id="rId110" Type="http://schemas.openxmlformats.org/officeDocument/2006/relationships/hyperlink" Target="http://scores.espn.go.com/nhl/players/profile?playerId=939" TargetMode="External"/><Relationship Id="rId115" Type="http://schemas.openxmlformats.org/officeDocument/2006/relationships/hyperlink" Target="http://scores.espn.go.com/nhl/players/profile?playerId=96" TargetMode="External"/><Relationship Id="rId131" Type="http://schemas.openxmlformats.org/officeDocument/2006/relationships/hyperlink" Target="http://scores.espn.go.com/nhl/players/profile?playerId=3371" TargetMode="External"/><Relationship Id="rId136" Type="http://schemas.openxmlformats.org/officeDocument/2006/relationships/hyperlink" Target="http://scores.espn.go.com/nhl/players/profile?playerId=5125" TargetMode="External"/><Relationship Id="rId157" Type="http://schemas.openxmlformats.org/officeDocument/2006/relationships/hyperlink" Target="http://scores.espn.go.com/nhl/players/profile?playerId=1171" TargetMode="External"/><Relationship Id="rId178" Type="http://schemas.openxmlformats.org/officeDocument/2006/relationships/hyperlink" Target="http://scores.espn.go.com/nhl/players/profile?playerId=3548" TargetMode="External"/><Relationship Id="rId61" Type="http://schemas.openxmlformats.org/officeDocument/2006/relationships/hyperlink" Target="http://scores.espn.go.com/nhl/players/profile?playerId=5125" TargetMode="External"/><Relationship Id="rId82" Type="http://schemas.openxmlformats.org/officeDocument/2006/relationships/hyperlink" Target="http://scores.espn.go.com/nhl/players/profile?playerId=1171" TargetMode="External"/><Relationship Id="rId152" Type="http://schemas.openxmlformats.org/officeDocument/2006/relationships/hyperlink" Target="http://scores.espn.go.com/nhl/players/profile?playerId=3937" TargetMode="External"/><Relationship Id="rId173" Type="http://schemas.openxmlformats.org/officeDocument/2006/relationships/hyperlink" Target="http://scores.espn.go.com/nhl/players/profile?playerId=3773" TargetMode="External"/><Relationship Id="rId194" Type="http://schemas.openxmlformats.org/officeDocument/2006/relationships/hyperlink" Target="http://scores.espn.go.com/nhl/players/profile?playerId=1597" TargetMode="External"/><Relationship Id="rId199" Type="http://schemas.openxmlformats.org/officeDocument/2006/relationships/hyperlink" Target="http://scores.espn.go.com/nhl/players/profile?playerId=587" TargetMode="External"/><Relationship Id="rId203" Type="http://schemas.openxmlformats.org/officeDocument/2006/relationships/hyperlink" Target="http://scores.espn.go.com/nhl/players/profile?playerId=3451" TargetMode="External"/><Relationship Id="rId208" Type="http://schemas.openxmlformats.org/officeDocument/2006/relationships/hyperlink" Target="http://scores.espn.go.com/nhl/players/profile?playerId=1893" TargetMode="External"/><Relationship Id="rId229" Type="http://schemas.openxmlformats.org/officeDocument/2006/relationships/printerSettings" Target="../printerSettings/printerSettings3.bin"/><Relationship Id="rId19" Type="http://schemas.openxmlformats.org/officeDocument/2006/relationships/hyperlink" Target="http://scores.espn.go.com/nhl/players/profile?playerId=3937" TargetMode="External"/><Relationship Id="rId224" Type="http://schemas.openxmlformats.org/officeDocument/2006/relationships/hyperlink" Target="http://scores.espn.go.com/nhl/players/profile?playerId=939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587" TargetMode="External"/><Relationship Id="rId35" Type="http://schemas.openxmlformats.org/officeDocument/2006/relationships/hyperlink" Target="http://scores.espn.go.com/nhl/players/profile?playerId=939" TargetMode="External"/><Relationship Id="rId56" Type="http://schemas.openxmlformats.org/officeDocument/2006/relationships/hyperlink" Target="http://scores.espn.go.com/nhl/players/profile?playerId=996" TargetMode="External"/><Relationship Id="rId77" Type="http://schemas.openxmlformats.org/officeDocument/2006/relationships/hyperlink" Target="http://scores.espn.go.com/nhl/players/profile?playerId=96" TargetMode="External"/><Relationship Id="rId100" Type="http://schemas.openxmlformats.org/officeDocument/2006/relationships/hyperlink" Target="http://scores.espn.go.com/nhl/players/profile?playerId=5171" TargetMode="External"/><Relationship Id="rId105" Type="http://schemas.openxmlformats.org/officeDocument/2006/relationships/hyperlink" Target="http://scores.espn.go.com/nhl/players/profile?playerId=3652" TargetMode="External"/><Relationship Id="rId126" Type="http://schemas.openxmlformats.org/officeDocument/2006/relationships/hyperlink" Target="http://scores.espn.go.com/nhl/players/profile?playerId=2100" TargetMode="External"/><Relationship Id="rId147" Type="http://schemas.openxmlformats.org/officeDocument/2006/relationships/hyperlink" Target="http://scores.espn.go.com/nhl/players/profile?playerId=3451" TargetMode="External"/><Relationship Id="rId168" Type="http://schemas.openxmlformats.org/officeDocument/2006/relationships/hyperlink" Target="http://scores.espn.go.com/nhl/players/profile?playerId=939" TargetMode="External"/><Relationship Id="rId8" Type="http://schemas.openxmlformats.org/officeDocument/2006/relationships/hyperlink" Target="http://scores.espn.go.com/nhl/players/profile?playerId=576" TargetMode="External"/><Relationship Id="rId51" Type="http://schemas.openxmlformats.org/officeDocument/2006/relationships/hyperlink" Target="http://scores.espn.go.com/nhl/players/profile?playerId=2100" TargetMode="External"/><Relationship Id="rId72" Type="http://schemas.openxmlformats.org/officeDocument/2006/relationships/hyperlink" Target="http://scores.espn.go.com/nhl/players/profile?playerId=3233" TargetMode="External"/><Relationship Id="rId93" Type="http://schemas.openxmlformats.org/officeDocument/2006/relationships/hyperlink" Target="http://scores.espn.go.com/nhl/players/profile?playerId=3371" TargetMode="External"/><Relationship Id="rId98" Type="http://schemas.openxmlformats.org/officeDocument/2006/relationships/hyperlink" Target="http://scores.espn.go.com/nhl/players/profile?playerId=3773" TargetMode="External"/><Relationship Id="rId121" Type="http://schemas.openxmlformats.org/officeDocument/2006/relationships/hyperlink" Target="http://scores.espn.go.com/nhl/players/profile?playerId=1456" TargetMode="External"/><Relationship Id="rId142" Type="http://schemas.openxmlformats.org/officeDocument/2006/relationships/hyperlink" Target="http://scores.espn.go.com/nhl/players/profile?playerId=5376" TargetMode="External"/><Relationship Id="rId163" Type="http://schemas.openxmlformats.org/officeDocument/2006/relationships/hyperlink" Target="http://scores.espn.go.com/nhl/players/profile?playerId=3652" TargetMode="External"/><Relationship Id="rId184" Type="http://schemas.openxmlformats.org/officeDocument/2006/relationships/hyperlink" Target="http://scores.espn.go.com/nhl/players/profile?playerId=3451" TargetMode="External"/><Relationship Id="rId189" Type="http://schemas.openxmlformats.org/officeDocument/2006/relationships/hyperlink" Target="http://scores.espn.go.com/nhl/players/profile?playerId=1893" TargetMode="External"/><Relationship Id="rId219" Type="http://schemas.openxmlformats.org/officeDocument/2006/relationships/hyperlink" Target="http://scores.espn.go.com/nhl/players/profile?playerId=587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1597" TargetMode="External"/><Relationship Id="rId25" Type="http://schemas.openxmlformats.org/officeDocument/2006/relationships/hyperlink" Target="http://scores.espn.go.com/nhl/players/profile?playerId=5171" TargetMode="External"/><Relationship Id="rId46" Type="http://schemas.openxmlformats.org/officeDocument/2006/relationships/hyperlink" Target="http://scores.espn.go.com/nhl/players/profile?playerId=576" TargetMode="External"/><Relationship Id="rId67" Type="http://schemas.openxmlformats.org/officeDocument/2006/relationships/hyperlink" Target="http://scores.espn.go.com/nhl/players/profile?playerId=587" TargetMode="External"/><Relationship Id="rId116" Type="http://schemas.openxmlformats.org/officeDocument/2006/relationships/hyperlink" Target="http://scores.espn.go.com/nhl/players/profile?playerId=1898" TargetMode="External"/><Relationship Id="rId137" Type="http://schemas.openxmlformats.org/officeDocument/2006/relationships/hyperlink" Target="http://scores.espn.go.com/nhl/players/profile?playerId=5171" TargetMode="External"/><Relationship Id="rId158" Type="http://schemas.openxmlformats.org/officeDocument/2006/relationships/hyperlink" Target="http://scores.espn.go.com/nhl/players/profile?playerId=1456" TargetMode="External"/><Relationship Id="rId20" Type="http://schemas.openxmlformats.org/officeDocument/2006/relationships/hyperlink" Target="http://scores.espn.go.com/nhl/players/profile?playerId=96" TargetMode="External"/><Relationship Id="rId41" Type="http://schemas.openxmlformats.org/officeDocument/2006/relationships/hyperlink" Target="http://scores.espn.go.com/nhl/players/profile?playerId=3773" TargetMode="External"/><Relationship Id="rId62" Type="http://schemas.openxmlformats.org/officeDocument/2006/relationships/hyperlink" Target="http://scores.espn.go.com/nhl/players/profile?playerId=5171" TargetMode="External"/><Relationship Id="rId83" Type="http://schemas.openxmlformats.org/officeDocument/2006/relationships/hyperlink" Target="http://scores.espn.go.com/nhl/players/profile?playerId=1456" TargetMode="External"/><Relationship Id="rId88" Type="http://schemas.openxmlformats.org/officeDocument/2006/relationships/hyperlink" Target="http://scores.espn.go.com/nhl/players/profile?playerId=3619" TargetMode="External"/><Relationship Id="rId111" Type="http://schemas.openxmlformats.org/officeDocument/2006/relationships/hyperlink" Target="http://scores.espn.go.com/nhl/players/profile?playerId=3371" TargetMode="External"/><Relationship Id="rId132" Type="http://schemas.openxmlformats.org/officeDocument/2006/relationships/hyperlink" Target="http://scores.espn.go.com/nhl/players/profile?playerId=996" TargetMode="External"/><Relationship Id="rId153" Type="http://schemas.openxmlformats.org/officeDocument/2006/relationships/hyperlink" Target="http://scores.espn.go.com/nhl/players/profile?playerId=96" TargetMode="External"/><Relationship Id="rId174" Type="http://schemas.openxmlformats.org/officeDocument/2006/relationships/hyperlink" Target="http://scores.espn.go.com/nhl/players/profile?playerId=5125" TargetMode="External"/><Relationship Id="rId179" Type="http://schemas.openxmlformats.org/officeDocument/2006/relationships/hyperlink" Target="http://scores.espn.go.com/nhl/players/profile?playerId=576" TargetMode="External"/><Relationship Id="rId195" Type="http://schemas.openxmlformats.org/officeDocument/2006/relationships/hyperlink" Target="http://scores.espn.go.com/nhl/players/profile?playerId=5171" TargetMode="External"/><Relationship Id="rId209" Type="http://schemas.openxmlformats.org/officeDocument/2006/relationships/hyperlink" Target="http://scores.espn.go.com/nhl/players/profile?playerId=3937" TargetMode="External"/><Relationship Id="rId190" Type="http://schemas.openxmlformats.org/officeDocument/2006/relationships/hyperlink" Target="http://scores.espn.go.com/nhl/players/profile?playerId=3937" TargetMode="External"/><Relationship Id="rId204" Type="http://schemas.openxmlformats.org/officeDocument/2006/relationships/hyperlink" Target="http://scores.espn.go.com/nhl/players/profile?playerId=3233" TargetMode="External"/><Relationship Id="rId220" Type="http://schemas.openxmlformats.org/officeDocument/2006/relationships/hyperlink" Target="http://scores.espn.go.com/nhl/players/profile?playerId=3652" TargetMode="External"/><Relationship Id="rId225" Type="http://schemas.openxmlformats.org/officeDocument/2006/relationships/hyperlink" Target="http://scores.espn.go.com/nhl/players/profile?playerId=3371" TargetMode="External"/><Relationship Id="rId15" Type="http://schemas.openxmlformats.org/officeDocument/2006/relationships/hyperlink" Target="http://scores.espn.go.com/nhl/players/profile?playerId=939" TargetMode="External"/><Relationship Id="rId36" Type="http://schemas.openxmlformats.org/officeDocument/2006/relationships/hyperlink" Target="http://scores.espn.go.com/nhl/players/profile?playerId=3371" TargetMode="External"/><Relationship Id="rId57" Type="http://schemas.openxmlformats.org/officeDocument/2006/relationships/hyperlink" Target="http://scores.espn.go.com/nhl/players/profile?playerId=1505" TargetMode="External"/><Relationship Id="rId106" Type="http://schemas.openxmlformats.org/officeDocument/2006/relationships/hyperlink" Target="http://scores.espn.go.com/nhl/players/profile?playerId=3619" TargetMode="External"/><Relationship Id="rId127" Type="http://schemas.openxmlformats.org/officeDocument/2006/relationships/hyperlink" Target="http://scores.espn.go.com/nhl/players/profile?playerId=1225" TargetMode="External"/><Relationship Id="rId10" Type="http://schemas.openxmlformats.org/officeDocument/2006/relationships/hyperlink" Target="http://scores.espn.go.com/nhl/players/profile?playerId=587" TargetMode="External"/><Relationship Id="rId31" Type="http://schemas.openxmlformats.org/officeDocument/2006/relationships/hyperlink" Target="http://scores.espn.go.com/nhl/players/profile?playerId=3652" TargetMode="External"/><Relationship Id="rId52" Type="http://schemas.openxmlformats.org/officeDocument/2006/relationships/hyperlink" Target="http://scores.espn.go.com/nhl/players/profile?playerId=1225" TargetMode="External"/><Relationship Id="rId73" Type="http://schemas.openxmlformats.org/officeDocument/2006/relationships/hyperlink" Target="http://scores.espn.go.com/nhl/players/profile?playerId=939" TargetMode="External"/><Relationship Id="rId78" Type="http://schemas.openxmlformats.org/officeDocument/2006/relationships/hyperlink" Target="http://scores.espn.go.com/nhl/players/profile?playerId=1898" TargetMode="External"/><Relationship Id="rId94" Type="http://schemas.openxmlformats.org/officeDocument/2006/relationships/hyperlink" Target="http://scores.espn.go.com/nhl/players/profile?playerId=996" TargetMode="External"/><Relationship Id="rId99" Type="http://schemas.openxmlformats.org/officeDocument/2006/relationships/hyperlink" Target="http://scores.espn.go.com/nhl/players/profile?playerId=5125" TargetMode="External"/><Relationship Id="rId101" Type="http://schemas.openxmlformats.org/officeDocument/2006/relationships/hyperlink" Target="http://scores.espn.go.com/nhl/players/profile?playerId=1171" TargetMode="External"/><Relationship Id="rId122" Type="http://schemas.openxmlformats.org/officeDocument/2006/relationships/hyperlink" Target="http://scores.espn.go.com/nhl/players/profile?playerId=576" TargetMode="External"/><Relationship Id="rId143" Type="http://schemas.openxmlformats.org/officeDocument/2006/relationships/hyperlink" Target="http://scores.espn.go.com/nhl/players/profile?playerId=587" TargetMode="External"/><Relationship Id="rId148" Type="http://schemas.openxmlformats.org/officeDocument/2006/relationships/hyperlink" Target="http://scores.espn.go.com/nhl/players/profile?playerId=3233" TargetMode="External"/><Relationship Id="rId164" Type="http://schemas.openxmlformats.org/officeDocument/2006/relationships/hyperlink" Target="http://scores.espn.go.com/nhl/players/profile?playerId=2100" TargetMode="External"/><Relationship Id="rId169" Type="http://schemas.openxmlformats.org/officeDocument/2006/relationships/hyperlink" Target="http://scores.espn.go.com/nhl/players/profile?playerId=3371" TargetMode="External"/><Relationship Id="rId185" Type="http://schemas.openxmlformats.org/officeDocument/2006/relationships/hyperlink" Target="http://scores.espn.go.com/nhl/players/profile?playerId=3233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376" TargetMode="External"/><Relationship Id="rId180" Type="http://schemas.openxmlformats.org/officeDocument/2006/relationships/hyperlink" Target="http://scores.espn.go.com/nhl/players/profile?playerId=587" TargetMode="External"/><Relationship Id="rId210" Type="http://schemas.openxmlformats.org/officeDocument/2006/relationships/hyperlink" Target="http://scores.espn.go.com/nhl/players/profile?playerId=96" TargetMode="External"/><Relationship Id="rId215" Type="http://schemas.openxmlformats.org/officeDocument/2006/relationships/hyperlink" Target="http://scores.espn.go.com/nhl/players/profile?playerId=5171" TargetMode="External"/><Relationship Id="rId26" Type="http://schemas.openxmlformats.org/officeDocument/2006/relationships/hyperlink" Target="http://scores.espn.go.com/nhl/players/profile?playerId=1171" TargetMode="External"/><Relationship Id="rId47" Type="http://schemas.openxmlformats.org/officeDocument/2006/relationships/hyperlink" Target="http://scores.espn.go.com/nhl/players/profile?playerId=5376" TargetMode="External"/><Relationship Id="rId68" Type="http://schemas.openxmlformats.org/officeDocument/2006/relationships/hyperlink" Target="http://scores.espn.go.com/nhl/players/profile?playerId=3652" TargetMode="External"/><Relationship Id="rId89" Type="http://schemas.openxmlformats.org/officeDocument/2006/relationships/hyperlink" Target="http://scores.espn.go.com/nhl/players/profile?playerId=2100" TargetMode="External"/><Relationship Id="rId112" Type="http://schemas.openxmlformats.org/officeDocument/2006/relationships/hyperlink" Target="http://scores.espn.go.com/nhl/players/profile?playerId=996" TargetMode="External"/><Relationship Id="rId133" Type="http://schemas.openxmlformats.org/officeDocument/2006/relationships/hyperlink" Target="http://scores.espn.go.com/nhl/players/profile?playerId=1505" TargetMode="External"/><Relationship Id="rId154" Type="http://schemas.openxmlformats.org/officeDocument/2006/relationships/hyperlink" Target="http://scores.espn.go.com/nhl/players/profile?playerId=3773" TargetMode="External"/><Relationship Id="rId175" Type="http://schemas.openxmlformats.org/officeDocument/2006/relationships/hyperlink" Target="http://scores.espn.go.com/nhl/players/profile?playerId=1597" TargetMode="External"/><Relationship Id="rId196" Type="http://schemas.openxmlformats.org/officeDocument/2006/relationships/hyperlink" Target="http://scores.espn.go.com/nhl/players/profile?playerId=1171" TargetMode="External"/><Relationship Id="rId200" Type="http://schemas.openxmlformats.org/officeDocument/2006/relationships/hyperlink" Target="http://scores.espn.go.com/nhl/players/profile?playerId=5201" TargetMode="External"/><Relationship Id="rId16" Type="http://schemas.openxmlformats.org/officeDocument/2006/relationships/hyperlink" Target="http://scores.espn.go.com/nhl/players/profile?playerId=3371" TargetMode="External"/><Relationship Id="rId221" Type="http://schemas.openxmlformats.org/officeDocument/2006/relationships/hyperlink" Target="http://scores.espn.go.com/nhl/players/profile?playerId=2100" TargetMode="External"/><Relationship Id="rId37" Type="http://schemas.openxmlformats.org/officeDocument/2006/relationships/hyperlink" Target="http://scores.espn.go.com/nhl/players/profile?playerId=996" TargetMode="External"/><Relationship Id="rId58" Type="http://schemas.openxmlformats.org/officeDocument/2006/relationships/hyperlink" Target="http://scores.espn.go.com/nhl/players/profile?playerId=96" TargetMode="External"/><Relationship Id="rId79" Type="http://schemas.openxmlformats.org/officeDocument/2006/relationships/hyperlink" Target="http://scores.espn.go.com/nhl/players/profile?playerId=3773" TargetMode="External"/><Relationship Id="rId102" Type="http://schemas.openxmlformats.org/officeDocument/2006/relationships/hyperlink" Target="http://scores.espn.go.com/nhl/players/profile?playerId=1456" TargetMode="External"/><Relationship Id="rId123" Type="http://schemas.openxmlformats.org/officeDocument/2006/relationships/hyperlink" Target="http://scores.espn.go.com/nhl/players/profile?playerId=5376" TargetMode="External"/><Relationship Id="rId144" Type="http://schemas.openxmlformats.org/officeDocument/2006/relationships/hyperlink" Target="http://scores.espn.go.com/nhl/players/profile?playerId=3652" TargetMode="External"/><Relationship Id="rId90" Type="http://schemas.openxmlformats.org/officeDocument/2006/relationships/hyperlink" Target="http://scores.espn.go.com/nhl/players/profile?playerId=1225" TargetMode="External"/><Relationship Id="rId165" Type="http://schemas.openxmlformats.org/officeDocument/2006/relationships/hyperlink" Target="http://scores.espn.go.com/nhl/players/profile?playerId=1225" TargetMode="External"/><Relationship Id="rId186" Type="http://schemas.openxmlformats.org/officeDocument/2006/relationships/hyperlink" Target="http://scores.espn.go.com/nhl/players/profile?playerId=939" TargetMode="External"/><Relationship Id="rId211" Type="http://schemas.openxmlformats.org/officeDocument/2006/relationships/hyperlink" Target="http://scores.espn.go.com/nhl/players/profile?playerId=189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5125" TargetMode="External"/><Relationship Id="rId42" Type="http://schemas.openxmlformats.org/officeDocument/2006/relationships/hyperlink" Target="http://scores.espn.go.com/nhl/players/profile?playerId=5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1225" TargetMode="External"/><Relationship Id="rId138" Type="http://schemas.openxmlformats.org/officeDocument/2006/relationships/hyperlink" Target="http://scores.espn.go.com/nhl/players/profile?playerId=1225" TargetMode="External"/><Relationship Id="rId159" Type="http://schemas.openxmlformats.org/officeDocument/2006/relationships/hyperlink" Target="http://scores.espn.go.com/nhl/players/profile?playerId=939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2100" TargetMode="External"/><Relationship Id="rId205" Type="http://schemas.openxmlformats.org/officeDocument/2006/relationships/hyperlink" Target="http://scores.espn.go.com/nhl/players/profile?playerId=576" TargetMode="External"/><Relationship Id="rId226" Type="http://schemas.openxmlformats.org/officeDocument/2006/relationships/hyperlink" Target="http://scores.espn.go.com/nhl/players/profile?playerId=3619" TargetMode="External"/><Relationship Id="rId247" Type="http://schemas.openxmlformats.org/officeDocument/2006/relationships/hyperlink" Target="http://scores.espn.go.com/nhl/players/profile?playerId=3937" TargetMode="External"/><Relationship Id="rId107" Type="http://schemas.openxmlformats.org/officeDocument/2006/relationships/hyperlink" Target="http://scores.espn.go.com/nhl/players/profile?playerId=996" TargetMode="External"/><Relationship Id="rId11" Type="http://schemas.openxmlformats.org/officeDocument/2006/relationships/hyperlink" Target="http://scores.espn.go.com/nhl/players/profile?playerId=5201" TargetMode="External"/><Relationship Id="rId32" Type="http://schemas.openxmlformats.org/officeDocument/2006/relationships/hyperlink" Target="http://scores.espn.go.com/nhl/players/profile?playerId=3233" TargetMode="External"/><Relationship Id="rId53" Type="http://schemas.openxmlformats.org/officeDocument/2006/relationships/hyperlink" Target="http://scores.espn.go.com/nhl/players/profile?playerId=996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1898" TargetMode="External"/><Relationship Id="rId149" Type="http://schemas.openxmlformats.org/officeDocument/2006/relationships/hyperlink" Target="http://scores.espn.go.com/nhl/players/profile?playerId=1597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1597" TargetMode="External"/><Relationship Id="rId160" Type="http://schemas.openxmlformats.org/officeDocument/2006/relationships/hyperlink" Target="http://scores.espn.go.com/nhl/players/profile?playerId=3371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2109" TargetMode="External"/><Relationship Id="rId237" Type="http://schemas.openxmlformats.org/officeDocument/2006/relationships/hyperlink" Target="http://scores.espn.go.com/nhl/players/profile?playerId=3937" TargetMode="External"/><Relationship Id="rId22" Type="http://schemas.openxmlformats.org/officeDocument/2006/relationships/hyperlink" Target="http://scores.espn.go.com/nhl/players/profile?playerId=1597" TargetMode="External"/><Relationship Id="rId43" Type="http://schemas.openxmlformats.org/officeDocument/2006/relationships/hyperlink" Target="http://scores.espn.go.com/nhl/players/profile?playerId=1171" TargetMode="External"/><Relationship Id="rId64" Type="http://schemas.openxmlformats.org/officeDocument/2006/relationships/hyperlink" Target="http://scores.espn.go.com/nhl/players/profile?playerId=5201" TargetMode="External"/><Relationship Id="rId118" Type="http://schemas.openxmlformats.org/officeDocument/2006/relationships/hyperlink" Target="http://scores.espn.go.com/nhl/players/profile?playerId=3619" TargetMode="External"/><Relationship Id="rId139" Type="http://schemas.openxmlformats.org/officeDocument/2006/relationships/hyperlink" Target="http://scores.espn.go.com/nhl/players/profile?playerId=3451" TargetMode="External"/><Relationship Id="rId85" Type="http://schemas.openxmlformats.org/officeDocument/2006/relationships/hyperlink" Target="http://scores.espn.go.com/nhl/players/profile?playerId=3451" TargetMode="External"/><Relationship Id="rId150" Type="http://schemas.openxmlformats.org/officeDocument/2006/relationships/hyperlink" Target="http://scores.espn.go.com/nhl/players/profile?playerId=1171" TargetMode="External"/><Relationship Id="rId171" Type="http://schemas.openxmlformats.org/officeDocument/2006/relationships/hyperlink" Target="http://scores.espn.go.com/nhl/players/profile?playerId=587" TargetMode="External"/><Relationship Id="rId192" Type="http://schemas.openxmlformats.org/officeDocument/2006/relationships/hyperlink" Target="http://scores.espn.go.com/nhl/players/profile?playerId=3451" TargetMode="External"/><Relationship Id="rId206" Type="http://schemas.openxmlformats.org/officeDocument/2006/relationships/hyperlink" Target="http://scores.espn.go.com/nhl/players/profile?playerId=587" TargetMode="External"/><Relationship Id="rId227" Type="http://schemas.openxmlformats.org/officeDocument/2006/relationships/hyperlink" Target="http://scores.espn.go.com/nhl/players/profile?playerId=2100" TargetMode="External"/><Relationship Id="rId248" Type="http://schemas.openxmlformats.org/officeDocument/2006/relationships/printerSettings" Target="../printerSettings/printerSettings4.bin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939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597" TargetMode="External"/><Relationship Id="rId103" Type="http://schemas.openxmlformats.org/officeDocument/2006/relationships/hyperlink" Target="http://scores.espn.go.com/nhl/players/profile?playerId=3451" TargetMode="External"/><Relationship Id="rId108" Type="http://schemas.openxmlformats.org/officeDocument/2006/relationships/hyperlink" Target="http://scores.espn.go.com/nhl/players/profile?playerId=1893" TargetMode="External"/><Relationship Id="rId124" Type="http://schemas.openxmlformats.org/officeDocument/2006/relationships/hyperlink" Target="http://scores.espn.go.com/nhl/players/profile?playerId=3371" TargetMode="External"/><Relationship Id="rId129" Type="http://schemas.openxmlformats.org/officeDocument/2006/relationships/hyperlink" Target="http://scores.espn.go.com/nhl/players/profile?playerId=3773" TargetMode="External"/><Relationship Id="rId54" Type="http://schemas.openxmlformats.org/officeDocument/2006/relationships/hyperlink" Target="http://scores.espn.go.com/nhl/players/profile?playerId=1893" TargetMode="External"/><Relationship Id="rId70" Type="http://schemas.openxmlformats.org/officeDocument/2006/relationships/hyperlink" Target="http://scores.espn.go.com/nhl/players/profile?playerId=3371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171" TargetMode="External"/><Relationship Id="rId140" Type="http://schemas.openxmlformats.org/officeDocument/2006/relationships/hyperlink" Target="http://scores.espn.go.com/nhl/players/profile?playerId=3233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996" TargetMode="External"/><Relationship Id="rId166" Type="http://schemas.openxmlformats.org/officeDocument/2006/relationships/hyperlink" Target="http://scores.espn.go.com/nhl/players/profile?playerId=5125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576" TargetMode="External"/><Relationship Id="rId217" Type="http://schemas.openxmlformats.org/officeDocument/2006/relationships/hyperlink" Target="http://scores.espn.go.com/nhl/players/profile?playerId=5470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939" TargetMode="External"/><Relationship Id="rId233" Type="http://schemas.openxmlformats.org/officeDocument/2006/relationships/hyperlink" Target="http://scores.espn.go.com/nhl/players/profile?playerId=1893" TargetMode="External"/><Relationship Id="rId238" Type="http://schemas.openxmlformats.org/officeDocument/2006/relationships/hyperlink" Target="http://scores.espn.go.com/nhl/players/profile?playerId=3937" TargetMode="External"/><Relationship Id="rId23" Type="http://schemas.openxmlformats.org/officeDocument/2006/relationships/hyperlink" Target="http://scores.espn.go.com/nhl/players/profile?playerId=5171" TargetMode="External"/><Relationship Id="rId28" Type="http://schemas.openxmlformats.org/officeDocument/2006/relationships/hyperlink" Target="http://scores.espn.go.com/nhl/players/profile?playerId=5201" TargetMode="External"/><Relationship Id="rId49" Type="http://schemas.openxmlformats.org/officeDocument/2006/relationships/hyperlink" Target="http://scores.espn.go.com/nhl/players/profile?playerId=3451" TargetMode="External"/><Relationship Id="rId114" Type="http://schemas.openxmlformats.org/officeDocument/2006/relationships/hyperlink" Target="http://scores.espn.go.com/nhl/players/profile?playerId=1171" TargetMode="External"/><Relationship Id="rId119" Type="http://schemas.openxmlformats.org/officeDocument/2006/relationships/hyperlink" Target="http://scores.espn.go.com/nhl/players/profile?playerId=2100" TargetMode="External"/><Relationship Id="rId44" Type="http://schemas.openxmlformats.org/officeDocument/2006/relationships/hyperlink" Target="http://scores.espn.go.com/nhl/players/profile?playerId=1456" TargetMode="External"/><Relationship Id="rId60" Type="http://schemas.openxmlformats.org/officeDocument/2006/relationships/hyperlink" Target="http://scores.espn.go.com/nhl/players/profile?playerId=1171" TargetMode="External"/><Relationship Id="rId65" Type="http://schemas.openxmlformats.org/officeDocument/2006/relationships/hyperlink" Target="http://scores.espn.go.com/nhl/players/profile?playerId=2100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3233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1456" TargetMode="External"/><Relationship Id="rId156" Type="http://schemas.openxmlformats.org/officeDocument/2006/relationships/hyperlink" Target="http://scores.espn.go.com/nhl/players/profile?playerId=1225" TargetMode="External"/><Relationship Id="rId177" Type="http://schemas.openxmlformats.org/officeDocument/2006/relationships/hyperlink" Target="http://scores.espn.go.com/nhl/players/profile?playerId=939" TargetMode="External"/><Relationship Id="rId198" Type="http://schemas.openxmlformats.org/officeDocument/2006/relationships/hyperlink" Target="http://scores.espn.go.com/nhl/players/profile?playerId=2109" TargetMode="External"/><Relationship Id="rId172" Type="http://schemas.openxmlformats.org/officeDocument/2006/relationships/hyperlink" Target="http://scores.espn.go.com/nhl/players/profile?playerId=3619" TargetMode="External"/><Relationship Id="rId193" Type="http://schemas.openxmlformats.org/officeDocument/2006/relationships/hyperlink" Target="http://scores.espn.go.com/nhl/players/profile?playerId=3233" TargetMode="External"/><Relationship Id="rId202" Type="http://schemas.openxmlformats.org/officeDocument/2006/relationships/hyperlink" Target="http://scores.espn.go.com/nhl/players/profile?playerId=5125" TargetMode="External"/><Relationship Id="rId207" Type="http://schemas.openxmlformats.org/officeDocument/2006/relationships/hyperlink" Target="http://scores.espn.go.com/nhl/players/profile?playerId=5201" TargetMode="External"/><Relationship Id="rId223" Type="http://schemas.openxmlformats.org/officeDocument/2006/relationships/hyperlink" Target="http://scores.espn.go.com/nhl/players/profile?playerId=576" TargetMode="External"/><Relationship Id="rId228" Type="http://schemas.openxmlformats.org/officeDocument/2006/relationships/hyperlink" Target="http://scores.espn.go.com/nhl/players/profile?playerId=3451" TargetMode="External"/><Relationship Id="rId244" Type="http://schemas.openxmlformats.org/officeDocument/2006/relationships/hyperlink" Target="http://scores.espn.go.com/nhl/players/profile?playerId=3937" TargetMode="External"/><Relationship Id="rId13" Type="http://schemas.openxmlformats.org/officeDocument/2006/relationships/hyperlink" Target="http://scores.espn.go.com/nhl/players/profile?playerId=3451" TargetMode="External"/><Relationship Id="rId18" Type="http://schemas.openxmlformats.org/officeDocument/2006/relationships/hyperlink" Target="http://scores.espn.go.com/nhl/players/profile?playerId=1893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3371" TargetMode="External"/><Relationship Id="rId50" Type="http://schemas.openxmlformats.org/officeDocument/2006/relationships/hyperlink" Target="http://scores.espn.go.com/nhl/players/profile?playerId=3233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1456" TargetMode="External"/><Relationship Id="rId104" Type="http://schemas.openxmlformats.org/officeDocument/2006/relationships/hyperlink" Target="http://scores.espn.go.com/nhl/players/profile?playerId=3233" TargetMode="External"/><Relationship Id="rId120" Type="http://schemas.openxmlformats.org/officeDocument/2006/relationships/hyperlink" Target="http://scores.espn.go.com/nhl/players/profile?playerId=1225" TargetMode="External"/><Relationship Id="rId125" Type="http://schemas.openxmlformats.org/officeDocument/2006/relationships/hyperlink" Target="http://scores.espn.go.com/nhl/players/profile?playerId=996" TargetMode="External"/><Relationship Id="rId141" Type="http://schemas.openxmlformats.org/officeDocument/2006/relationships/hyperlink" Target="http://scores.espn.go.com/nhl/players/profile?playerId=939" TargetMode="External"/><Relationship Id="rId146" Type="http://schemas.openxmlformats.org/officeDocument/2006/relationships/hyperlink" Target="http://scores.espn.go.com/nhl/players/profile?playerId=1898" TargetMode="External"/><Relationship Id="rId167" Type="http://schemas.openxmlformats.org/officeDocument/2006/relationships/hyperlink" Target="http://scores.espn.go.com/nhl/players/profile?playerId=1597" TargetMode="External"/><Relationship Id="rId188" Type="http://schemas.openxmlformats.org/officeDocument/2006/relationships/hyperlink" Target="http://scores.espn.go.com/nhl/players/profile?playerId=587" TargetMode="External"/><Relationship Id="rId7" Type="http://schemas.openxmlformats.org/officeDocument/2006/relationships/hyperlink" Target="http://scores.espn.go.com/nhl/players/profile?playerId=1456" TargetMode="External"/><Relationship Id="rId71" Type="http://schemas.openxmlformats.org/officeDocument/2006/relationships/hyperlink" Target="http://scores.espn.go.com/nhl/players/profile?playerId=996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1893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371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2109" TargetMode="External"/><Relationship Id="rId239" Type="http://schemas.openxmlformats.org/officeDocument/2006/relationships/hyperlink" Target="http://scores.espn.go.com/nhl/players/profile?playerId=3937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2100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76" TargetMode="External"/><Relationship Id="rId66" Type="http://schemas.openxmlformats.org/officeDocument/2006/relationships/hyperlink" Target="http://scores.espn.go.com/nhl/players/profile?playerId=1225" TargetMode="External"/><Relationship Id="rId87" Type="http://schemas.openxmlformats.org/officeDocument/2006/relationships/hyperlink" Target="http://scores.espn.go.com/nhl/players/profile?playerId=939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1456" TargetMode="External"/><Relationship Id="rId131" Type="http://schemas.openxmlformats.org/officeDocument/2006/relationships/hyperlink" Target="http://scores.espn.go.com/nhl/players/profile?playerId=1597" TargetMode="External"/><Relationship Id="rId136" Type="http://schemas.openxmlformats.org/officeDocument/2006/relationships/hyperlink" Target="http://scores.espn.go.com/nhl/players/profile?playerId=3619" TargetMode="External"/><Relationship Id="rId157" Type="http://schemas.openxmlformats.org/officeDocument/2006/relationships/hyperlink" Target="http://scores.espn.go.com/nhl/players/profile?playerId=3451" TargetMode="External"/><Relationship Id="rId178" Type="http://schemas.openxmlformats.org/officeDocument/2006/relationships/hyperlink" Target="http://scores.espn.go.com/nhl/players/profile?playerId=996" TargetMode="External"/><Relationship Id="rId61" Type="http://schemas.openxmlformats.org/officeDocument/2006/relationships/hyperlink" Target="http://scores.espn.go.com/nhl/players/profile?playerId=1456" TargetMode="External"/><Relationship Id="rId82" Type="http://schemas.openxmlformats.org/officeDocument/2006/relationships/hyperlink" Target="http://scores.espn.go.com/nhl/players/profile?playerId=5201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2100" TargetMode="External"/><Relationship Id="rId194" Type="http://schemas.openxmlformats.org/officeDocument/2006/relationships/hyperlink" Target="http://scores.espn.go.com/nhl/players/profile?playerId=939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1597" TargetMode="External"/><Relationship Id="rId208" Type="http://schemas.openxmlformats.org/officeDocument/2006/relationships/hyperlink" Target="http://scores.espn.go.com/nhl/players/profile?playerId=3619" TargetMode="External"/><Relationship Id="rId229" Type="http://schemas.openxmlformats.org/officeDocument/2006/relationships/hyperlink" Target="http://scores.espn.go.com/nhl/players/profile?playerId=3233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87" TargetMode="External"/><Relationship Id="rId240" Type="http://schemas.openxmlformats.org/officeDocument/2006/relationships/hyperlink" Target="http://scores.espn.go.com/nhl/players/profile?playerId=3937" TargetMode="External"/><Relationship Id="rId245" Type="http://schemas.openxmlformats.org/officeDocument/2006/relationships/hyperlink" Target="http://scores.espn.go.com/nhl/players/profile?playerId=3937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1225" TargetMode="External"/><Relationship Id="rId35" Type="http://schemas.openxmlformats.org/officeDocument/2006/relationships/hyperlink" Target="http://scores.espn.go.com/nhl/players/profile?playerId=996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597" TargetMode="External"/><Relationship Id="rId100" Type="http://schemas.openxmlformats.org/officeDocument/2006/relationships/hyperlink" Target="http://scores.espn.go.com/nhl/players/profile?playerId=3619" TargetMode="External"/><Relationship Id="rId105" Type="http://schemas.openxmlformats.org/officeDocument/2006/relationships/hyperlink" Target="http://scores.espn.go.com/nhl/players/profile?playerId=939" TargetMode="External"/><Relationship Id="rId126" Type="http://schemas.openxmlformats.org/officeDocument/2006/relationships/hyperlink" Target="http://scores.espn.go.com/nhl/players/profile?playerId=1893" TargetMode="External"/><Relationship Id="rId147" Type="http://schemas.openxmlformats.org/officeDocument/2006/relationships/hyperlink" Target="http://scores.espn.go.com/nhl/players/profile?playerId=3773" TargetMode="External"/><Relationship Id="rId168" Type="http://schemas.openxmlformats.org/officeDocument/2006/relationships/hyperlink" Target="http://scores.espn.go.com/nhl/players/profile?playerId=1171" TargetMode="External"/><Relationship Id="rId8" Type="http://schemas.openxmlformats.org/officeDocument/2006/relationships/hyperlink" Target="http://scores.espn.go.com/nhl/players/profile?playerId=3548" TargetMode="External"/><Relationship Id="rId51" Type="http://schemas.openxmlformats.org/officeDocument/2006/relationships/hyperlink" Target="http://scores.espn.go.com/nhl/players/profile?playerId=939" TargetMode="External"/><Relationship Id="rId72" Type="http://schemas.openxmlformats.org/officeDocument/2006/relationships/hyperlink" Target="http://scores.espn.go.com/nhl/players/profile?playerId=1893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76" TargetMode="External"/><Relationship Id="rId121" Type="http://schemas.openxmlformats.org/officeDocument/2006/relationships/hyperlink" Target="http://scores.espn.go.com/nhl/players/profile?playerId=3451" TargetMode="External"/><Relationship Id="rId142" Type="http://schemas.openxmlformats.org/officeDocument/2006/relationships/hyperlink" Target="http://scores.espn.go.com/nhl/players/profile?playerId=3371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5125" TargetMode="External"/><Relationship Id="rId189" Type="http://schemas.openxmlformats.org/officeDocument/2006/relationships/hyperlink" Target="http://scores.espn.go.com/nhl/players/profile?playerId=5201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5125" TargetMode="External"/><Relationship Id="rId214" Type="http://schemas.openxmlformats.org/officeDocument/2006/relationships/hyperlink" Target="http://scores.espn.go.com/nhl/players/profile?playerId=996" TargetMode="External"/><Relationship Id="rId230" Type="http://schemas.openxmlformats.org/officeDocument/2006/relationships/hyperlink" Target="http://scores.espn.go.com/nhl/players/profile?playerId=939" TargetMode="External"/><Relationship Id="rId235" Type="http://schemas.openxmlformats.org/officeDocument/2006/relationships/hyperlink" Target="http://scores.espn.go.com/nhl/players/profile?playerId=3937" TargetMode="External"/><Relationship Id="rId25" Type="http://schemas.openxmlformats.org/officeDocument/2006/relationships/hyperlink" Target="http://scores.espn.go.com/nhl/players/profile?playerId=1456" TargetMode="External"/><Relationship Id="rId46" Type="http://schemas.openxmlformats.org/officeDocument/2006/relationships/hyperlink" Target="http://scores.espn.go.com/nhl/players/profile?playerId=587" TargetMode="External"/><Relationship Id="rId67" Type="http://schemas.openxmlformats.org/officeDocument/2006/relationships/hyperlink" Target="http://scores.espn.go.com/nhl/players/profile?playerId=3451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2100" TargetMode="External"/><Relationship Id="rId158" Type="http://schemas.openxmlformats.org/officeDocument/2006/relationships/hyperlink" Target="http://scores.espn.go.com/nhl/players/profile?playerId=323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597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2100" TargetMode="External"/><Relationship Id="rId88" Type="http://schemas.openxmlformats.org/officeDocument/2006/relationships/hyperlink" Target="http://scores.espn.go.com/nhl/players/profile?playerId=3371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171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1225" TargetMode="External"/><Relationship Id="rId179" Type="http://schemas.openxmlformats.org/officeDocument/2006/relationships/hyperlink" Target="http://scores.espn.go.com/nhl/players/profile?playerId=1893" TargetMode="External"/><Relationship Id="rId195" Type="http://schemas.openxmlformats.org/officeDocument/2006/relationships/hyperlink" Target="http://scores.espn.go.com/nhl/players/profile?playerId=3371" TargetMode="External"/><Relationship Id="rId209" Type="http://schemas.openxmlformats.org/officeDocument/2006/relationships/hyperlink" Target="http://scores.espn.go.com/nhl/players/profile?playerId=2100" TargetMode="External"/><Relationship Id="rId190" Type="http://schemas.openxmlformats.org/officeDocument/2006/relationships/hyperlink" Target="http://scores.espn.go.com/nhl/players/profile?playerId=3619" TargetMode="External"/><Relationship Id="rId204" Type="http://schemas.openxmlformats.org/officeDocument/2006/relationships/hyperlink" Target="http://scores.espn.go.com/nhl/players/profile?playerId=1171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201" TargetMode="External"/><Relationship Id="rId241" Type="http://schemas.openxmlformats.org/officeDocument/2006/relationships/hyperlink" Target="http://scores.espn.go.com/nhl/players/profile?playerId=3937" TargetMode="External"/><Relationship Id="rId246" Type="http://schemas.openxmlformats.org/officeDocument/2006/relationships/hyperlink" Target="http://scores.espn.go.com/nhl/players/profile?playerId=3937" TargetMode="External"/><Relationship Id="rId15" Type="http://schemas.openxmlformats.org/officeDocument/2006/relationships/hyperlink" Target="http://scores.espn.go.com/nhl/players/profile?playerId=939" TargetMode="External"/><Relationship Id="rId36" Type="http://schemas.openxmlformats.org/officeDocument/2006/relationships/hyperlink" Target="http://scores.espn.go.com/nhl/players/profile?playerId=1893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3371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587" TargetMode="External"/><Relationship Id="rId31" Type="http://schemas.openxmlformats.org/officeDocument/2006/relationships/hyperlink" Target="http://scores.espn.go.com/nhl/players/profile?playerId=3451" TargetMode="External"/><Relationship Id="rId52" Type="http://schemas.openxmlformats.org/officeDocument/2006/relationships/hyperlink" Target="http://scores.espn.go.com/nhl/players/profile?playerId=3371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171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87" TargetMode="External"/><Relationship Id="rId101" Type="http://schemas.openxmlformats.org/officeDocument/2006/relationships/hyperlink" Target="http://scores.espn.go.com/nhl/players/profile?playerId=2100" TargetMode="External"/><Relationship Id="rId122" Type="http://schemas.openxmlformats.org/officeDocument/2006/relationships/hyperlink" Target="http://scores.espn.go.com/nhl/players/profile?playerId=3233" TargetMode="External"/><Relationship Id="rId143" Type="http://schemas.openxmlformats.org/officeDocument/2006/relationships/hyperlink" Target="http://scores.espn.go.com/nhl/players/profile?playerId=996" TargetMode="External"/><Relationship Id="rId148" Type="http://schemas.openxmlformats.org/officeDocument/2006/relationships/hyperlink" Target="http://scores.espn.go.com/nhl/players/profile?playerId=5125" TargetMode="External"/><Relationship Id="rId164" Type="http://schemas.openxmlformats.org/officeDocument/2006/relationships/hyperlink" Target="http://scores.espn.go.com/nhl/players/profile?playerId=1898" TargetMode="External"/><Relationship Id="rId169" Type="http://schemas.openxmlformats.org/officeDocument/2006/relationships/hyperlink" Target="http://scores.espn.go.com/nhl/players/profile?playerId=1456" TargetMode="External"/><Relationship Id="rId185" Type="http://schemas.openxmlformats.org/officeDocument/2006/relationships/hyperlink" Target="http://scores.espn.go.com/nhl/players/profile?playerId=1597" TargetMode="External"/><Relationship Id="rId4" Type="http://schemas.openxmlformats.org/officeDocument/2006/relationships/hyperlink" Target="http://scores.espn.go.com/nhl/players/profile?playerId=1597" TargetMode="External"/><Relationship Id="rId9" Type="http://schemas.openxmlformats.org/officeDocument/2006/relationships/hyperlink" Target="http://scores.espn.go.com/nhl/players/profile?playerId=576" TargetMode="External"/><Relationship Id="rId180" Type="http://schemas.openxmlformats.org/officeDocument/2006/relationships/hyperlink" Target="http://scores.espn.go.com/nhl/players/profile?playerId=2109" TargetMode="External"/><Relationship Id="rId210" Type="http://schemas.openxmlformats.org/officeDocument/2006/relationships/hyperlink" Target="http://scores.espn.go.com/nhl/players/profile?playerId=3451" TargetMode="External"/><Relationship Id="rId215" Type="http://schemas.openxmlformats.org/officeDocument/2006/relationships/hyperlink" Target="http://scores.espn.go.com/nhl/players/profile?playerId=1893" TargetMode="External"/><Relationship Id="rId236" Type="http://schemas.openxmlformats.org/officeDocument/2006/relationships/hyperlink" Target="http://scores.espn.go.com/nhl/players/profile?playerId=3937" TargetMode="External"/><Relationship Id="rId26" Type="http://schemas.openxmlformats.org/officeDocument/2006/relationships/hyperlink" Target="http://scores.espn.go.com/nhl/players/profile?playerId=576" TargetMode="External"/><Relationship Id="rId231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2100" TargetMode="External"/><Relationship Id="rId68" Type="http://schemas.openxmlformats.org/officeDocument/2006/relationships/hyperlink" Target="http://scores.espn.go.com/nhl/players/profile?playerId=3233" TargetMode="External"/><Relationship Id="rId89" Type="http://schemas.openxmlformats.org/officeDocument/2006/relationships/hyperlink" Target="http://scores.espn.go.com/nhl/players/profile?playerId=996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1456" TargetMode="External"/><Relationship Id="rId154" Type="http://schemas.openxmlformats.org/officeDocument/2006/relationships/hyperlink" Target="http://scores.espn.go.com/nhl/players/profile?playerId=3619" TargetMode="External"/><Relationship Id="rId175" Type="http://schemas.openxmlformats.org/officeDocument/2006/relationships/hyperlink" Target="http://scores.espn.go.com/nhl/players/profile?playerId=3451" TargetMode="External"/><Relationship Id="rId196" Type="http://schemas.openxmlformats.org/officeDocument/2006/relationships/hyperlink" Target="http://scores.espn.go.com/nhl/players/profile?playerId=996" TargetMode="External"/><Relationship Id="rId200" Type="http://schemas.openxmlformats.org/officeDocument/2006/relationships/hyperlink" Target="http://scores.espn.go.com/nhl/players/profile?playerId=1898" TargetMode="External"/><Relationship Id="rId16" Type="http://schemas.openxmlformats.org/officeDocument/2006/relationships/hyperlink" Target="http://scores.espn.go.com/nhl/players/profile?playerId=3371" TargetMode="External"/><Relationship Id="rId221" Type="http://schemas.openxmlformats.org/officeDocument/2006/relationships/hyperlink" Target="http://scores.espn.go.com/nhl/players/profile?playerId=1597" TargetMode="External"/><Relationship Id="rId242" Type="http://schemas.openxmlformats.org/officeDocument/2006/relationships/hyperlink" Target="http://scores.espn.go.com/nhl/players/profile?playerId=3937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1456" TargetMode="External"/><Relationship Id="rId102" Type="http://schemas.openxmlformats.org/officeDocument/2006/relationships/hyperlink" Target="http://scores.espn.go.com/nhl/players/profile?playerId=1225" TargetMode="External"/><Relationship Id="rId123" Type="http://schemas.openxmlformats.org/officeDocument/2006/relationships/hyperlink" Target="http://scores.espn.go.com/nhl/players/profile?playerId=939" TargetMode="External"/><Relationship Id="rId144" Type="http://schemas.openxmlformats.org/officeDocument/2006/relationships/hyperlink" Target="http://scores.espn.go.com/nhl/players/profile?playerId=1893" TargetMode="External"/><Relationship Id="rId90" Type="http://schemas.openxmlformats.org/officeDocument/2006/relationships/hyperlink" Target="http://scores.espn.go.com/nhl/players/profile?playerId=1893" TargetMode="External"/><Relationship Id="rId165" Type="http://schemas.openxmlformats.org/officeDocument/2006/relationships/hyperlink" Target="http://scores.espn.go.com/nhl/players/profile?playerId=3773" TargetMode="External"/><Relationship Id="rId186" Type="http://schemas.openxmlformats.org/officeDocument/2006/relationships/hyperlink" Target="http://scores.espn.go.com/nhl/players/profile?playerId=1171" TargetMode="External"/><Relationship Id="rId211" Type="http://schemas.openxmlformats.org/officeDocument/2006/relationships/hyperlink" Target="http://scores.espn.go.com/nhl/players/profile?playerId=3233" TargetMode="External"/><Relationship Id="rId232" Type="http://schemas.openxmlformats.org/officeDocument/2006/relationships/hyperlink" Target="http://scores.espn.go.com/nhl/players/profile?playerId=996" TargetMode="External"/><Relationship Id="rId27" Type="http://schemas.openxmlformats.org/officeDocument/2006/relationships/hyperlink" Target="http://scores.espn.go.com/nhl/players/profile?playerId=587" TargetMode="External"/><Relationship Id="rId48" Type="http://schemas.openxmlformats.org/officeDocument/2006/relationships/hyperlink" Target="http://scores.espn.go.com/nhl/players/profile?playerId=1225" TargetMode="External"/><Relationship Id="rId69" Type="http://schemas.openxmlformats.org/officeDocument/2006/relationships/hyperlink" Target="http://scores.espn.go.com/nhl/players/profile?playerId=939" TargetMode="External"/><Relationship Id="rId113" Type="http://schemas.openxmlformats.org/officeDocument/2006/relationships/hyperlink" Target="http://scores.espn.go.com/nhl/players/profile?playerId=1597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2100" TargetMode="External"/><Relationship Id="rId176" Type="http://schemas.openxmlformats.org/officeDocument/2006/relationships/hyperlink" Target="http://scores.espn.go.com/nhl/players/profile?playerId=3233" TargetMode="External"/><Relationship Id="rId19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3773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39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harks.nhl.com/club/recap.htm?id=2010020399" TargetMode="External"/><Relationship Id="rId13" Type="http://schemas.openxmlformats.org/officeDocument/2006/relationships/hyperlink" Target="http://sharks.nhl.com/club/recap.htm?id=2010020480" TargetMode="External"/><Relationship Id="rId3" Type="http://schemas.openxmlformats.org/officeDocument/2006/relationships/hyperlink" Target="http://sharks.nhl.com/club/recap.htm?id=2010020518" TargetMode="External"/><Relationship Id="rId7" Type="http://schemas.openxmlformats.org/officeDocument/2006/relationships/hyperlink" Target="http://sharks.nhl.com/club/recap.htm?id=2010020412" TargetMode="External"/><Relationship Id="rId12" Type="http://schemas.openxmlformats.org/officeDocument/2006/relationships/hyperlink" Target="http://sharks.nhl.com/club/recap.htm?id=2010020501" TargetMode="External"/><Relationship Id="rId2" Type="http://schemas.openxmlformats.org/officeDocument/2006/relationships/hyperlink" Target="http://sharks.nhl.com/club/recap.htm?id=2010020535" TargetMode="External"/><Relationship Id="rId1" Type="http://schemas.openxmlformats.org/officeDocument/2006/relationships/hyperlink" Target="http://sharks.nhl.com/club/recap.htm?id=2010020554" TargetMode="External"/><Relationship Id="rId6" Type="http://schemas.openxmlformats.org/officeDocument/2006/relationships/hyperlink" Target="http://sharks.nhl.com/club/recap.htm?id=2010020437" TargetMode="External"/><Relationship Id="rId11" Type="http://schemas.openxmlformats.org/officeDocument/2006/relationships/hyperlink" Target="http://sharks.nhl.com/club/recap.htm?id=2010020548" TargetMode="External"/><Relationship Id="rId5" Type="http://schemas.openxmlformats.org/officeDocument/2006/relationships/hyperlink" Target="http://sharks.nhl.com/club/recap.htm?id=2010020446" TargetMode="External"/><Relationship Id="rId15" Type="http://schemas.openxmlformats.org/officeDocument/2006/relationships/hyperlink" Target="http://sharks.nhl.com/club/recap.htm?id=2010020406" TargetMode="External"/><Relationship Id="rId10" Type="http://schemas.openxmlformats.org/officeDocument/2006/relationships/hyperlink" Target="http://sharks.nhl.com/club/recap.htm?id=2010020370" TargetMode="External"/><Relationship Id="rId4" Type="http://schemas.openxmlformats.org/officeDocument/2006/relationships/hyperlink" Target="http://sharks.nhl.com/club/recap.htm?id=2010020457" TargetMode="External"/><Relationship Id="rId9" Type="http://schemas.openxmlformats.org/officeDocument/2006/relationships/hyperlink" Target="http://sharks.nhl.com/club/recap.htm?id=2010020380" TargetMode="External"/><Relationship Id="rId14" Type="http://schemas.openxmlformats.org/officeDocument/2006/relationships/hyperlink" Target="http://sharks.nhl.com/club/recap.htm?id=201002046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3451" TargetMode="External"/><Relationship Id="rId138" Type="http://schemas.openxmlformats.org/officeDocument/2006/relationships/hyperlink" Target="http://scores.espn.go.com/nhl/players/profile?playerId=3451" TargetMode="External"/><Relationship Id="rId159" Type="http://schemas.openxmlformats.org/officeDocument/2006/relationships/hyperlink" Target="http://scores.espn.go.com/nhl/players/profile?playerId=939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1597" TargetMode="External"/><Relationship Id="rId226" Type="http://schemas.openxmlformats.org/officeDocument/2006/relationships/hyperlink" Target="http://scores.espn.go.com/nhl/players/profile?playerId=3619" TargetMode="External"/><Relationship Id="rId247" Type="http://schemas.openxmlformats.org/officeDocument/2006/relationships/hyperlink" Target="http://scores.espn.go.com/nhl/players/profile?playerId=3937" TargetMode="External"/><Relationship Id="rId107" Type="http://schemas.openxmlformats.org/officeDocument/2006/relationships/hyperlink" Target="http://scores.espn.go.com/nhl/players/profile?playerId=1893" TargetMode="External"/><Relationship Id="rId11" Type="http://schemas.openxmlformats.org/officeDocument/2006/relationships/hyperlink" Target="http://scores.espn.go.com/nhl/players/profile?playerId=2100" TargetMode="External"/><Relationship Id="rId32" Type="http://schemas.openxmlformats.org/officeDocument/2006/relationships/hyperlink" Target="http://scores.espn.go.com/nhl/players/profile?playerId=939" TargetMode="External"/><Relationship Id="rId53" Type="http://schemas.openxmlformats.org/officeDocument/2006/relationships/hyperlink" Target="http://scores.espn.go.com/nhl/players/profile?playerId=1893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5470" TargetMode="External"/><Relationship Id="rId149" Type="http://schemas.openxmlformats.org/officeDocument/2006/relationships/hyperlink" Target="http://scores.espn.go.com/nhl/players/profile?playerId=5125" TargetMode="External"/><Relationship Id="rId5" Type="http://schemas.openxmlformats.org/officeDocument/2006/relationships/hyperlink" Target="http://scores.espn.go.com/nhl/players/profile?playerId=1171" TargetMode="External"/><Relationship Id="rId95" Type="http://schemas.openxmlformats.org/officeDocument/2006/relationships/hyperlink" Target="http://scores.espn.go.com/nhl/players/profile?playerId=5125" TargetMode="External"/><Relationship Id="rId160" Type="http://schemas.openxmlformats.org/officeDocument/2006/relationships/hyperlink" Target="http://scores.espn.go.com/nhl/players/profile?playerId=3371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2109" TargetMode="External"/><Relationship Id="rId237" Type="http://schemas.openxmlformats.org/officeDocument/2006/relationships/hyperlink" Target="http://scores.espn.go.com/nhl/players/profile?playerId=3937" TargetMode="External"/><Relationship Id="rId22" Type="http://schemas.openxmlformats.org/officeDocument/2006/relationships/hyperlink" Target="http://scores.espn.go.com/nhl/players/profile?playerId=5125" TargetMode="External"/><Relationship Id="rId43" Type="http://schemas.openxmlformats.org/officeDocument/2006/relationships/hyperlink" Target="http://scores.espn.go.com/nhl/players/profile?playerId=576" TargetMode="External"/><Relationship Id="rId64" Type="http://schemas.openxmlformats.org/officeDocument/2006/relationships/hyperlink" Target="http://scores.espn.go.com/nhl/players/profile?playerId=3619" TargetMode="External"/><Relationship Id="rId118" Type="http://schemas.openxmlformats.org/officeDocument/2006/relationships/hyperlink" Target="http://scores.espn.go.com/nhl/players/profile?playerId=3619" TargetMode="External"/><Relationship Id="rId139" Type="http://schemas.openxmlformats.org/officeDocument/2006/relationships/hyperlink" Target="http://scores.espn.go.com/nhl/players/profile?playerId=3233" TargetMode="External"/><Relationship Id="rId85" Type="http://schemas.openxmlformats.org/officeDocument/2006/relationships/hyperlink" Target="http://scores.espn.go.com/nhl/players/profile?playerId=3233" TargetMode="External"/><Relationship Id="rId150" Type="http://schemas.openxmlformats.org/officeDocument/2006/relationships/hyperlink" Target="http://scores.espn.go.com/nhl/players/profile?playerId=5374" TargetMode="External"/><Relationship Id="rId171" Type="http://schemas.openxmlformats.org/officeDocument/2006/relationships/hyperlink" Target="http://scores.espn.go.com/nhl/players/profile?playerId=5376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1171" TargetMode="External"/><Relationship Id="rId227" Type="http://schemas.openxmlformats.org/officeDocument/2006/relationships/hyperlink" Target="http://scores.espn.go.com/nhl/players/profile?playerId=2100" TargetMode="External"/><Relationship Id="rId248" Type="http://schemas.openxmlformats.org/officeDocument/2006/relationships/hyperlink" Target="http://scores.espn.go.com/nhl/players/profile?playerId=3937" TargetMode="External"/><Relationship Id="rId12" Type="http://schemas.openxmlformats.org/officeDocument/2006/relationships/hyperlink" Target="http://scores.espn.go.com/nhl/players/profile?playerId=3451" TargetMode="External"/><Relationship Id="rId17" Type="http://schemas.openxmlformats.org/officeDocument/2006/relationships/hyperlink" Target="http://scores.espn.go.com/nhl/players/profile?playerId=1893" TargetMode="External"/><Relationship Id="rId33" Type="http://schemas.openxmlformats.org/officeDocument/2006/relationships/hyperlink" Target="http://scores.espn.go.com/nhl/players/profile?playerId=3371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5374" TargetMode="External"/><Relationship Id="rId103" Type="http://schemas.openxmlformats.org/officeDocument/2006/relationships/hyperlink" Target="http://scores.espn.go.com/nhl/players/profile?playerId=3233" TargetMode="External"/><Relationship Id="rId108" Type="http://schemas.openxmlformats.org/officeDocument/2006/relationships/hyperlink" Target="http://scores.espn.go.com/nhl/players/profile?playerId=2109" TargetMode="External"/><Relationship Id="rId124" Type="http://schemas.openxmlformats.org/officeDocument/2006/relationships/hyperlink" Target="http://scores.espn.go.com/nhl/players/profile?playerId=996" TargetMode="External"/><Relationship Id="rId129" Type="http://schemas.openxmlformats.org/officeDocument/2006/relationships/hyperlink" Target="http://scores.espn.go.com/nhl/players/profile?playerId=1898" TargetMode="External"/><Relationship Id="rId54" Type="http://schemas.openxmlformats.org/officeDocument/2006/relationships/hyperlink" Target="http://scores.espn.go.com/nhl/players/profile?playerId=2109" TargetMode="External"/><Relationship Id="rId70" Type="http://schemas.openxmlformats.org/officeDocument/2006/relationships/hyperlink" Target="http://scores.espn.go.com/nhl/players/profile?playerId=996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597" TargetMode="External"/><Relationship Id="rId140" Type="http://schemas.openxmlformats.org/officeDocument/2006/relationships/hyperlink" Target="http://scores.espn.go.com/nhl/players/profile?playerId=939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1893" TargetMode="External"/><Relationship Id="rId166" Type="http://schemas.openxmlformats.org/officeDocument/2006/relationships/hyperlink" Target="http://scores.espn.go.com/nhl/players/profile?playerId=3773" TargetMode="External"/><Relationship Id="rId182" Type="http://schemas.openxmlformats.org/officeDocument/2006/relationships/hyperlink" Target="http://scores.espn.go.com/nhl/players/profile?playerId=5470" TargetMode="External"/><Relationship Id="rId187" Type="http://schemas.openxmlformats.org/officeDocument/2006/relationships/hyperlink" Target="http://scores.espn.go.com/nhl/players/profile?playerId=1597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5470" TargetMode="External"/><Relationship Id="rId6" Type="http://schemas.openxmlformats.org/officeDocument/2006/relationships/hyperlink" Target="http://scores.espn.go.com/nhl/players/profile?playerId=576" TargetMode="External"/><Relationship Id="rId212" Type="http://schemas.openxmlformats.org/officeDocument/2006/relationships/hyperlink" Target="http://scores.espn.go.com/nhl/players/profile?playerId=3233" TargetMode="External"/><Relationship Id="rId233" Type="http://schemas.openxmlformats.org/officeDocument/2006/relationships/hyperlink" Target="http://scores.espn.go.com/nhl/players/profile?playerId=1893" TargetMode="External"/><Relationship Id="rId238" Type="http://schemas.openxmlformats.org/officeDocument/2006/relationships/hyperlink" Target="http://scores.espn.go.com/nhl/players/profile?playerId=3937" TargetMode="External"/><Relationship Id="rId23" Type="http://schemas.openxmlformats.org/officeDocument/2006/relationships/hyperlink" Target="http://scores.espn.go.com/nhl/players/profile?playerId=1597" TargetMode="External"/><Relationship Id="rId28" Type="http://schemas.openxmlformats.org/officeDocument/2006/relationships/hyperlink" Target="http://scores.espn.go.com/nhl/players/profile?playerId=3619" TargetMode="External"/><Relationship Id="rId49" Type="http://schemas.openxmlformats.org/officeDocument/2006/relationships/hyperlink" Target="http://scores.espn.go.com/nhl/players/profile?playerId=3233" TargetMode="External"/><Relationship Id="rId114" Type="http://schemas.openxmlformats.org/officeDocument/2006/relationships/hyperlink" Target="http://scores.espn.go.com/nhl/players/profile?playerId=1597" TargetMode="External"/><Relationship Id="rId119" Type="http://schemas.openxmlformats.org/officeDocument/2006/relationships/hyperlink" Target="http://scores.espn.go.com/nhl/players/profile?playerId=2100" TargetMode="External"/><Relationship Id="rId44" Type="http://schemas.openxmlformats.org/officeDocument/2006/relationships/hyperlink" Target="http://scores.espn.go.com/nhl/players/profile?playerId=587" TargetMode="External"/><Relationship Id="rId60" Type="http://schemas.openxmlformats.org/officeDocument/2006/relationships/hyperlink" Target="http://scores.espn.go.com/nhl/players/profile?playerId=1597" TargetMode="External"/><Relationship Id="rId65" Type="http://schemas.openxmlformats.org/officeDocument/2006/relationships/hyperlink" Target="http://scores.espn.go.com/nhl/players/profile?playerId=2100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939" TargetMode="External"/><Relationship Id="rId130" Type="http://schemas.openxmlformats.org/officeDocument/2006/relationships/hyperlink" Target="http://scores.espn.go.com/nhl/players/profile?playerId=3773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1597" TargetMode="External"/><Relationship Id="rId156" Type="http://schemas.openxmlformats.org/officeDocument/2006/relationships/hyperlink" Target="http://scores.espn.go.com/nhl/players/profile?playerId=2100" TargetMode="External"/><Relationship Id="rId177" Type="http://schemas.openxmlformats.org/officeDocument/2006/relationships/hyperlink" Target="http://scores.espn.go.com/nhl/players/profile?playerId=939" TargetMode="External"/><Relationship Id="rId198" Type="http://schemas.openxmlformats.org/officeDocument/2006/relationships/hyperlink" Target="http://scores.espn.go.com/nhl/players/profile?playerId=2109" TargetMode="External"/><Relationship Id="rId172" Type="http://schemas.openxmlformats.org/officeDocument/2006/relationships/hyperlink" Target="http://scores.espn.go.com/nhl/players/profile?playerId=587" TargetMode="External"/><Relationship Id="rId193" Type="http://schemas.openxmlformats.org/officeDocument/2006/relationships/hyperlink" Target="http://scores.espn.go.com/nhl/players/profile?playerId=3451" TargetMode="External"/><Relationship Id="rId202" Type="http://schemas.openxmlformats.org/officeDocument/2006/relationships/hyperlink" Target="http://scores.espn.go.com/nhl/players/profile?playerId=3773" TargetMode="External"/><Relationship Id="rId207" Type="http://schemas.openxmlformats.org/officeDocument/2006/relationships/hyperlink" Target="http://scores.espn.go.com/nhl/players/profile?playerId=576" TargetMode="External"/><Relationship Id="rId223" Type="http://schemas.openxmlformats.org/officeDocument/2006/relationships/hyperlink" Target="http://scores.espn.go.com/nhl/players/profile?playerId=1171" TargetMode="External"/><Relationship Id="rId228" Type="http://schemas.openxmlformats.org/officeDocument/2006/relationships/hyperlink" Target="http://scores.espn.go.com/nhl/players/profile?playerId=3451" TargetMode="External"/><Relationship Id="rId244" Type="http://schemas.openxmlformats.org/officeDocument/2006/relationships/hyperlink" Target="http://scores.espn.go.com/nhl/players/profile?playerId=3937" TargetMode="External"/><Relationship Id="rId249" Type="http://schemas.openxmlformats.org/officeDocument/2006/relationships/printerSettings" Target="../printerSettings/printerSettings2.bin"/><Relationship Id="rId13" Type="http://schemas.openxmlformats.org/officeDocument/2006/relationships/hyperlink" Target="http://scores.espn.go.com/nhl/players/profile?playerId=3233" TargetMode="External"/><Relationship Id="rId18" Type="http://schemas.openxmlformats.org/officeDocument/2006/relationships/hyperlink" Target="http://scores.espn.go.com/nhl/players/profile?playerId=2109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96" TargetMode="External"/><Relationship Id="rId50" Type="http://schemas.openxmlformats.org/officeDocument/2006/relationships/hyperlink" Target="http://scores.espn.go.com/nhl/players/profile?playerId=939" TargetMode="External"/><Relationship Id="rId55" Type="http://schemas.openxmlformats.org/officeDocument/2006/relationships/hyperlink" Target="http://scores.espn.go.com/nhl/players/profile?playerId=5470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1171" TargetMode="External"/><Relationship Id="rId104" Type="http://schemas.openxmlformats.org/officeDocument/2006/relationships/hyperlink" Target="http://scores.espn.go.com/nhl/players/profile?playerId=939" TargetMode="External"/><Relationship Id="rId120" Type="http://schemas.openxmlformats.org/officeDocument/2006/relationships/hyperlink" Target="http://scores.espn.go.com/nhl/players/profile?playerId=3451" TargetMode="External"/><Relationship Id="rId125" Type="http://schemas.openxmlformats.org/officeDocument/2006/relationships/hyperlink" Target="http://scores.espn.go.com/nhl/players/profile?playerId=1893" TargetMode="External"/><Relationship Id="rId141" Type="http://schemas.openxmlformats.org/officeDocument/2006/relationships/hyperlink" Target="http://scores.espn.go.com/nhl/players/profile?playerId=3371" TargetMode="External"/><Relationship Id="rId146" Type="http://schemas.openxmlformats.org/officeDocument/2006/relationships/hyperlink" Target="http://scores.espn.go.com/nhl/players/profile?playerId=5470" TargetMode="External"/><Relationship Id="rId167" Type="http://schemas.openxmlformats.org/officeDocument/2006/relationships/hyperlink" Target="http://scores.espn.go.com/nhl/players/profile?playerId=5125" TargetMode="External"/><Relationship Id="rId188" Type="http://schemas.openxmlformats.org/officeDocument/2006/relationships/hyperlink" Target="http://scores.espn.go.com/nhl/players/profile?playerId=1171" TargetMode="External"/><Relationship Id="rId7" Type="http://schemas.openxmlformats.org/officeDocument/2006/relationships/hyperlink" Target="http://scores.espn.go.com/nhl/players/profile?playerId=5376" TargetMode="External"/><Relationship Id="rId71" Type="http://schemas.openxmlformats.org/officeDocument/2006/relationships/hyperlink" Target="http://scores.espn.go.com/nhl/players/profile?playerId=1893" TargetMode="External"/><Relationship Id="rId92" Type="http://schemas.openxmlformats.org/officeDocument/2006/relationships/hyperlink" Target="http://scores.espn.go.com/nhl/players/profile?playerId=5470" TargetMode="External"/><Relationship Id="rId162" Type="http://schemas.openxmlformats.org/officeDocument/2006/relationships/hyperlink" Target="http://scores.espn.go.com/nhl/players/profile?playerId=2109" TargetMode="External"/><Relationship Id="rId183" Type="http://schemas.openxmlformats.org/officeDocument/2006/relationships/hyperlink" Target="http://scores.espn.go.com/nhl/players/profile?playerId=1898" TargetMode="External"/><Relationship Id="rId213" Type="http://schemas.openxmlformats.org/officeDocument/2006/relationships/hyperlink" Target="http://scores.espn.go.com/nhl/players/profile?playerId=939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2109" TargetMode="External"/><Relationship Id="rId239" Type="http://schemas.openxmlformats.org/officeDocument/2006/relationships/hyperlink" Target="http://scores.espn.go.com/nhl/players/profile?playerId=3937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2100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201" TargetMode="External"/><Relationship Id="rId66" Type="http://schemas.openxmlformats.org/officeDocument/2006/relationships/hyperlink" Target="http://scores.espn.go.com/nhl/players/profile?playerId=3451" TargetMode="External"/><Relationship Id="rId87" Type="http://schemas.openxmlformats.org/officeDocument/2006/relationships/hyperlink" Target="http://scores.espn.go.com/nhl/players/profile?playerId=3371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1171" TargetMode="External"/><Relationship Id="rId131" Type="http://schemas.openxmlformats.org/officeDocument/2006/relationships/hyperlink" Target="http://scores.espn.go.com/nhl/players/profile?playerId=5374" TargetMode="External"/><Relationship Id="rId136" Type="http://schemas.openxmlformats.org/officeDocument/2006/relationships/hyperlink" Target="http://scores.espn.go.com/nhl/players/profile?playerId=3619" TargetMode="External"/><Relationship Id="rId157" Type="http://schemas.openxmlformats.org/officeDocument/2006/relationships/hyperlink" Target="http://scores.espn.go.com/nhl/players/profile?playerId=3451" TargetMode="External"/><Relationship Id="rId178" Type="http://schemas.openxmlformats.org/officeDocument/2006/relationships/hyperlink" Target="http://scores.espn.go.com/nhl/players/profile?playerId=3371" TargetMode="External"/><Relationship Id="rId61" Type="http://schemas.openxmlformats.org/officeDocument/2006/relationships/hyperlink" Target="http://scores.espn.go.com/nhl/players/profile?playerId=1171" TargetMode="External"/><Relationship Id="rId82" Type="http://schemas.openxmlformats.org/officeDocument/2006/relationships/hyperlink" Target="http://scores.espn.go.com/nhl/players/profile?playerId=3619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3619" TargetMode="External"/><Relationship Id="rId194" Type="http://schemas.openxmlformats.org/officeDocument/2006/relationships/hyperlink" Target="http://scores.espn.go.com/nhl/players/profile?playerId=3233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5125" TargetMode="External"/><Relationship Id="rId208" Type="http://schemas.openxmlformats.org/officeDocument/2006/relationships/hyperlink" Target="http://scores.espn.go.com/nhl/players/profile?playerId=587" TargetMode="External"/><Relationship Id="rId229" Type="http://schemas.openxmlformats.org/officeDocument/2006/relationships/hyperlink" Target="http://scores.espn.go.com/nhl/players/profile?playerId=3233" TargetMode="External"/><Relationship Id="rId19" Type="http://schemas.openxmlformats.org/officeDocument/2006/relationships/hyperlink" Target="http://scores.espn.go.com/nhl/players/profile?playerId=5470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3937" TargetMode="External"/><Relationship Id="rId245" Type="http://schemas.openxmlformats.org/officeDocument/2006/relationships/hyperlink" Target="http://scores.espn.go.com/nhl/players/profile?playerId=3937" TargetMode="External"/><Relationship Id="rId14" Type="http://schemas.openxmlformats.org/officeDocument/2006/relationships/hyperlink" Target="http://scores.espn.go.com/nhl/players/profile?playerId=939" TargetMode="External"/><Relationship Id="rId30" Type="http://schemas.openxmlformats.org/officeDocument/2006/relationships/hyperlink" Target="http://scores.espn.go.com/nhl/players/profile?playerId=3451" TargetMode="External"/><Relationship Id="rId35" Type="http://schemas.openxmlformats.org/officeDocument/2006/relationships/hyperlink" Target="http://scores.espn.go.com/nhl/players/profile?playerId=1893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5374" TargetMode="External"/><Relationship Id="rId100" Type="http://schemas.openxmlformats.org/officeDocument/2006/relationships/hyperlink" Target="http://scores.espn.go.com/nhl/players/profile?playerId=3619" TargetMode="External"/><Relationship Id="rId105" Type="http://schemas.openxmlformats.org/officeDocument/2006/relationships/hyperlink" Target="http://scores.espn.go.com/nhl/players/profile?playerId=3371" TargetMode="External"/><Relationship Id="rId126" Type="http://schemas.openxmlformats.org/officeDocument/2006/relationships/hyperlink" Target="http://scores.espn.go.com/nhl/players/profile?playerId=2109" TargetMode="External"/><Relationship Id="rId147" Type="http://schemas.openxmlformats.org/officeDocument/2006/relationships/hyperlink" Target="http://scores.espn.go.com/nhl/players/profile?playerId=1898" TargetMode="External"/><Relationship Id="rId168" Type="http://schemas.openxmlformats.org/officeDocument/2006/relationships/hyperlink" Target="http://scores.espn.go.com/nhl/players/profile?playerId=5374" TargetMode="External"/><Relationship Id="rId8" Type="http://schemas.openxmlformats.org/officeDocument/2006/relationships/hyperlink" Target="http://scores.espn.go.com/nhl/players/profile?playerId=587" TargetMode="External"/><Relationship Id="rId51" Type="http://schemas.openxmlformats.org/officeDocument/2006/relationships/hyperlink" Target="http://scores.espn.go.com/nhl/players/profile?playerId=3371" TargetMode="External"/><Relationship Id="rId72" Type="http://schemas.openxmlformats.org/officeDocument/2006/relationships/hyperlink" Target="http://scores.espn.go.com/nhl/players/profile?playerId=2109" TargetMode="External"/><Relationship Id="rId93" Type="http://schemas.openxmlformats.org/officeDocument/2006/relationships/hyperlink" Target="http://scores.espn.go.com/nhl/players/profile?playerId=1898" TargetMode="External"/><Relationship Id="rId98" Type="http://schemas.openxmlformats.org/officeDocument/2006/relationships/hyperlink" Target="http://scores.espn.go.com/nhl/players/profile?playerId=576" TargetMode="External"/><Relationship Id="rId121" Type="http://schemas.openxmlformats.org/officeDocument/2006/relationships/hyperlink" Target="http://scores.espn.go.com/nhl/players/profile?playerId=3233" TargetMode="External"/><Relationship Id="rId142" Type="http://schemas.openxmlformats.org/officeDocument/2006/relationships/hyperlink" Target="http://scores.espn.go.com/nhl/players/profile?playerId=996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3773" TargetMode="External"/><Relationship Id="rId189" Type="http://schemas.openxmlformats.org/officeDocument/2006/relationships/hyperlink" Target="http://scores.espn.go.com/nhl/players/profile?playerId=576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996" TargetMode="External"/><Relationship Id="rId230" Type="http://schemas.openxmlformats.org/officeDocument/2006/relationships/hyperlink" Target="http://scores.espn.go.com/nhl/players/profile?playerId=939" TargetMode="External"/><Relationship Id="rId235" Type="http://schemas.openxmlformats.org/officeDocument/2006/relationships/hyperlink" Target="http://scores.espn.go.com/nhl/players/profile?playerId=3937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3619" TargetMode="External"/><Relationship Id="rId67" Type="http://schemas.openxmlformats.org/officeDocument/2006/relationships/hyperlink" Target="http://scores.espn.go.com/nhl/players/profile?playerId=3233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2100" TargetMode="External"/><Relationship Id="rId158" Type="http://schemas.openxmlformats.org/officeDocument/2006/relationships/hyperlink" Target="http://scores.espn.go.com/nhl/players/profile?playerId=323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597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2100" TargetMode="External"/><Relationship Id="rId88" Type="http://schemas.openxmlformats.org/officeDocument/2006/relationships/hyperlink" Target="http://scores.espn.go.com/nhl/players/profile?playerId=996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597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2100" TargetMode="External"/><Relationship Id="rId179" Type="http://schemas.openxmlformats.org/officeDocument/2006/relationships/hyperlink" Target="http://scores.espn.go.com/nhl/players/profile?playerId=1893" TargetMode="External"/><Relationship Id="rId195" Type="http://schemas.openxmlformats.org/officeDocument/2006/relationships/hyperlink" Target="http://scores.espn.go.com/nhl/players/profile?playerId=939" TargetMode="External"/><Relationship Id="rId209" Type="http://schemas.openxmlformats.org/officeDocument/2006/relationships/hyperlink" Target="http://scores.espn.go.com/nhl/players/profile?playerId=3619" TargetMode="External"/><Relationship Id="rId190" Type="http://schemas.openxmlformats.org/officeDocument/2006/relationships/hyperlink" Target="http://scores.espn.go.com/nhl/players/profile?playerId=587" TargetMode="External"/><Relationship Id="rId204" Type="http://schemas.openxmlformats.org/officeDocument/2006/relationships/hyperlink" Target="http://scores.espn.go.com/nhl/players/profile?playerId=5374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87" TargetMode="External"/><Relationship Id="rId241" Type="http://schemas.openxmlformats.org/officeDocument/2006/relationships/hyperlink" Target="http://scores.espn.go.com/nhl/players/profile?playerId=3937" TargetMode="External"/><Relationship Id="rId246" Type="http://schemas.openxmlformats.org/officeDocument/2006/relationships/hyperlink" Target="http://scores.espn.go.com/nhl/players/profile?playerId=3937" TargetMode="External"/><Relationship Id="rId15" Type="http://schemas.openxmlformats.org/officeDocument/2006/relationships/hyperlink" Target="http://scores.espn.go.com/nhl/players/profile?playerId=3371" TargetMode="External"/><Relationship Id="rId36" Type="http://schemas.openxmlformats.org/officeDocument/2006/relationships/hyperlink" Target="http://scores.espn.go.com/nhl/players/profile?playerId=2109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96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19" TargetMode="External"/><Relationship Id="rId31" Type="http://schemas.openxmlformats.org/officeDocument/2006/relationships/hyperlink" Target="http://scores.espn.go.com/nhl/players/profile?playerId=3233" TargetMode="External"/><Relationship Id="rId52" Type="http://schemas.openxmlformats.org/officeDocument/2006/relationships/hyperlink" Target="http://scores.espn.go.com/nhl/players/profile?playerId=996" TargetMode="External"/><Relationship Id="rId73" Type="http://schemas.openxmlformats.org/officeDocument/2006/relationships/hyperlink" Target="http://scores.espn.go.com/nhl/players/profile?playerId=5470" TargetMode="External"/><Relationship Id="rId78" Type="http://schemas.openxmlformats.org/officeDocument/2006/relationships/hyperlink" Target="http://scores.espn.go.com/nhl/players/profile?playerId=1597" TargetMode="External"/><Relationship Id="rId94" Type="http://schemas.openxmlformats.org/officeDocument/2006/relationships/hyperlink" Target="http://scores.espn.go.com/nhl/players/profile?playerId=3773" TargetMode="External"/><Relationship Id="rId99" Type="http://schemas.openxmlformats.org/officeDocument/2006/relationships/hyperlink" Target="http://scores.espn.go.com/nhl/players/profile?playerId=587" TargetMode="External"/><Relationship Id="rId101" Type="http://schemas.openxmlformats.org/officeDocument/2006/relationships/hyperlink" Target="http://scores.espn.go.com/nhl/players/profile?playerId=2100" TargetMode="External"/><Relationship Id="rId122" Type="http://schemas.openxmlformats.org/officeDocument/2006/relationships/hyperlink" Target="http://scores.espn.go.com/nhl/players/profile?playerId=939" TargetMode="External"/><Relationship Id="rId143" Type="http://schemas.openxmlformats.org/officeDocument/2006/relationships/hyperlink" Target="http://scores.espn.go.com/nhl/players/profile?playerId=1893" TargetMode="External"/><Relationship Id="rId148" Type="http://schemas.openxmlformats.org/officeDocument/2006/relationships/hyperlink" Target="http://scores.espn.go.com/nhl/players/profile?playerId=3773" TargetMode="External"/><Relationship Id="rId164" Type="http://schemas.openxmlformats.org/officeDocument/2006/relationships/hyperlink" Target="http://scores.espn.go.com/nhl/players/profile?playerId=5470" TargetMode="External"/><Relationship Id="rId169" Type="http://schemas.openxmlformats.org/officeDocument/2006/relationships/hyperlink" Target="http://scores.espn.go.com/nhl/players/profile?playerId=1597" TargetMode="External"/><Relationship Id="rId185" Type="http://schemas.openxmlformats.org/officeDocument/2006/relationships/hyperlink" Target="http://scores.espn.go.com/nhl/players/profile?playerId=5125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201" TargetMode="External"/><Relationship Id="rId180" Type="http://schemas.openxmlformats.org/officeDocument/2006/relationships/hyperlink" Target="http://scores.espn.go.com/nhl/players/profile?playerId=2109" TargetMode="External"/><Relationship Id="rId210" Type="http://schemas.openxmlformats.org/officeDocument/2006/relationships/hyperlink" Target="http://scores.espn.go.com/nhl/players/profile?playerId=2100" TargetMode="External"/><Relationship Id="rId215" Type="http://schemas.openxmlformats.org/officeDocument/2006/relationships/hyperlink" Target="http://scores.espn.go.com/nhl/players/profile?playerId=1893" TargetMode="External"/><Relationship Id="rId236" Type="http://schemas.openxmlformats.org/officeDocument/2006/relationships/hyperlink" Target="http://scores.espn.go.com/nhl/players/profile?playerId=3937" TargetMode="External"/><Relationship Id="rId26" Type="http://schemas.openxmlformats.org/officeDocument/2006/relationships/hyperlink" Target="http://scores.espn.go.com/nhl/players/profile?playerId=587" TargetMode="External"/><Relationship Id="rId231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2100" TargetMode="External"/><Relationship Id="rId68" Type="http://schemas.openxmlformats.org/officeDocument/2006/relationships/hyperlink" Target="http://scores.espn.go.com/nhl/players/profile?playerId=939" TargetMode="External"/><Relationship Id="rId89" Type="http://schemas.openxmlformats.org/officeDocument/2006/relationships/hyperlink" Target="http://scores.espn.go.com/nhl/players/profile?playerId=1893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1171" TargetMode="External"/><Relationship Id="rId154" Type="http://schemas.openxmlformats.org/officeDocument/2006/relationships/hyperlink" Target="http://scores.espn.go.com/nhl/players/profile?playerId=5201" TargetMode="External"/><Relationship Id="rId175" Type="http://schemas.openxmlformats.org/officeDocument/2006/relationships/hyperlink" Target="http://scores.espn.go.com/nhl/players/profile?playerId=3451" TargetMode="External"/><Relationship Id="rId196" Type="http://schemas.openxmlformats.org/officeDocument/2006/relationships/hyperlink" Target="http://scores.espn.go.com/nhl/players/profile?playerId=3371" TargetMode="External"/><Relationship Id="rId200" Type="http://schemas.openxmlformats.org/officeDocument/2006/relationships/hyperlink" Target="http://scores.espn.go.com/nhl/players/profile?playerId=5470" TargetMode="External"/><Relationship Id="rId16" Type="http://schemas.openxmlformats.org/officeDocument/2006/relationships/hyperlink" Target="http://scores.espn.go.com/nhl/players/profile?playerId=996" TargetMode="External"/><Relationship Id="rId221" Type="http://schemas.openxmlformats.org/officeDocument/2006/relationships/hyperlink" Target="http://scores.espn.go.com/nhl/players/profile?playerId=5374" TargetMode="External"/><Relationship Id="rId242" Type="http://schemas.openxmlformats.org/officeDocument/2006/relationships/hyperlink" Target="http://scores.espn.go.com/nhl/players/profile?playerId=1505" TargetMode="External"/><Relationship Id="rId37" Type="http://schemas.openxmlformats.org/officeDocument/2006/relationships/hyperlink" Target="http://scores.espn.go.com/nhl/players/profile?playerId=5470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1171" TargetMode="External"/><Relationship Id="rId102" Type="http://schemas.openxmlformats.org/officeDocument/2006/relationships/hyperlink" Target="http://scores.espn.go.com/nhl/players/profile?playerId=3451" TargetMode="External"/><Relationship Id="rId123" Type="http://schemas.openxmlformats.org/officeDocument/2006/relationships/hyperlink" Target="http://scores.espn.go.com/nhl/players/profile?playerId=3371" TargetMode="External"/><Relationship Id="rId144" Type="http://schemas.openxmlformats.org/officeDocument/2006/relationships/hyperlink" Target="http://scores.espn.go.com/nhl/players/profile?playerId=2109" TargetMode="External"/><Relationship Id="rId90" Type="http://schemas.openxmlformats.org/officeDocument/2006/relationships/hyperlink" Target="http://scores.espn.go.com/nhl/players/profile?playerId=2109" TargetMode="External"/><Relationship Id="rId165" Type="http://schemas.openxmlformats.org/officeDocument/2006/relationships/hyperlink" Target="http://scores.espn.go.com/nhl/players/profile?playerId=1898" TargetMode="External"/><Relationship Id="rId186" Type="http://schemas.openxmlformats.org/officeDocument/2006/relationships/hyperlink" Target="http://scores.espn.go.com/nhl/players/profile?playerId=5374" TargetMode="External"/><Relationship Id="rId211" Type="http://schemas.openxmlformats.org/officeDocument/2006/relationships/hyperlink" Target="http://scores.espn.go.com/nhl/players/profile?playerId=3451" TargetMode="External"/><Relationship Id="rId232" Type="http://schemas.openxmlformats.org/officeDocument/2006/relationships/hyperlink" Target="http://scores.espn.go.com/nhl/players/profile?playerId=996" TargetMode="External"/><Relationship Id="rId27" Type="http://schemas.openxmlformats.org/officeDocument/2006/relationships/hyperlink" Target="http://scores.espn.go.com/nhl/players/profile?playerId=5201" TargetMode="External"/><Relationship Id="rId48" Type="http://schemas.openxmlformats.org/officeDocument/2006/relationships/hyperlink" Target="http://scores.espn.go.com/nhl/players/profile?playerId=3451" TargetMode="External"/><Relationship Id="rId69" Type="http://schemas.openxmlformats.org/officeDocument/2006/relationships/hyperlink" Target="http://scores.espn.go.com/nhl/players/profile?playerId=3371" TargetMode="External"/><Relationship Id="rId113" Type="http://schemas.openxmlformats.org/officeDocument/2006/relationships/hyperlink" Target="http://scores.espn.go.com/nhl/players/profile?playerId=5374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3619" TargetMode="External"/><Relationship Id="rId176" Type="http://schemas.openxmlformats.org/officeDocument/2006/relationships/hyperlink" Target="http://scores.espn.go.com/nhl/players/profile?playerId=3233" TargetMode="External"/><Relationship Id="rId19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1898" TargetMode="External"/><Relationship Id="rId222" Type="http://schemas.openxmlformats.org/officeDocument/2006/relationships/hyperlink" Target="http://scores.espn.go.com/nhl/players/profile?playerId=1597" TargetMode="External"/><Relationship Id="rId243" Type="http://schemas.openxmlformats.org/officeDocument/2006/relationships/hyperlink" Target="http://scores.espn.go.com/nhl/players/profile?playerId=393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scores.espn.go.com/nhl/players/profile?playerId=5201" TargetMode="External"/><Relationship Id="rId117" Type="http://schemas.openxmlformats.org/officeDocument/2006/relationships/hyperlink" Target="http://scores.espn.go.com/nhl/players/profile?playerId=5201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456" TargetMode="External"/><Relationship Id="rId47" Type="http://schemas.openxmlformats.org/officeDocument/2006/relationships/hyperlink" Target="http://scores.espn.go.com/nhl/players/profile?playerId=3619" TargetMode="External"/><Relationship Id="rId63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3451" TargetMode="External"/><Relationship Id="rId84" Type="http://schemas.openxmlformats.org/officeDocument/2006/relationships/hyperlink" Target="http://scores.espn.go.com/nhl/players/profile?playerId=2100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576" TargetMode="External"/><Relationship Id="rId138" Type="http://schemas.openxmlformats.org/officeDocument/2006/relationships/hyperlink" Target="http://scores.espn.go.com/nhl/players/profile?playerId=2100" TargetMode="External"/><Relationship Id="rId154" Type="http://schemas.openxmlformats.org/officeDocument/2006/relationships/hyperlink" Target="http://scores.espn.go.com/nhl/players/profile?playerId=3510" TargetMode="External"/><Relationship Id="rId159" Type="http://schemas.openxmlformats.org/officeDocument/2006/relationships/hyperlink" Target="http://scores.espn.go.com/nhl/players/profile?playerId=3233" TargetMode="External"/><Relationship Id="rId16" Type="http://schemas.openxmlformats.org/officeDocument/2006/relationships/hyperlink" Target="http://scores.espn.go.com/nhl/players/profile?playerId=3371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2100" TargetMode="External"/><Relationship Id="rId32" Type="http://schemas.openxmlformats.org/officeDocument/2006/relationships/hyperlink" Target="http://scores.espn.go.com/nhl/players/profile?playerId=3451" TargetMode="External"/><Relationship Id="rId37" Type="http://schemas.openxmlformats.org/officeDocument/2006/relationships/hyperlink" Target="http://scores.espn.go.com/nhl/players/profile?playerId=96" TargetMode="External"/><Relationship Id="rId53" Type="http://schemas.openxmlformats.org/officeDocument/2006/relationships/hyperlink" Target="http://scores.espn.go.com/nhl/players/profile?playerId=3371" TargetMode="External"/><Relationship Id="rId58" Type="http://schemas.openxmlformats.org/officeDocument/2006/relationships/hyperlink" Target="http://scores.espn.go.com/nhl/players/profile?playerId=5125" TargetMode="External"/><Relationship Id="rId74" Type="http://schemas.openxmlformats.org/officeDocument/2006/relationships/hyperlink" Target="http://scores.espn.go.com/nhl/players/profile?playerId=1898" TargetMode="External"/><Relationship Id="rId79" Type="http://schemas.openxmlformats.org/officeDocument/2006/relationships/hyperlink" Target="http://scores.espn.go.com/nhl/players/profile?playerId=576" TargetMode="External"/><Relationship Id="rId102" Type="http://schemas.openxmlformats.org/officeDocument/2006/relationships/hyperlink" Target="http://scores.espn.go.com/nhl/players/profile?playerId=2100" TargetMode="External"/><Relationship Id="rId123" Type="http://schemas.openxmlformats.org/officeDocument/2006/relationships/hyperlink" Target="http://scores.espn.go.com/nhl/players/profile?playerId=3233" TargetMode="External"/><Relationship Id="rId128" Type="http://schemas.openxmlformats.org/officeDocument/2006/relationships/hyperlink" Target="http://scores.espn.go.com/nhl/players/profile?playerId=1898" TargetMode="External"/><Relationship Id="rId144" Type="http://schemas.openxmlformats.org/officeDocument/2006/relationships/hyperlink" Target="http://scores.espn.go.com/nhl/players/profile?playerId=996" TargetMode="External"/><Relationship Id="rId149" Type="http://schemas.openxmlformats.org/officeDocument/2006/relationships/hyperlink" Target="http://scores.espn.go.com/nhl/players/profile?playerId=1171" TargetMode="External"/><Relationship Id="rId5" Type="http://schemas.openxmlformats.org/officeDocument/2006/relationships/hyperlink" Target="http://scores.espn.go.com/nhl/players/profile?playerId=1171" TargetMode="External"/><Relationship Id="rId90" Type="http://schemas.openxmlformats.org/officeDocument/2006/relationships/hyperlink" Target="http://scores.espn.go.com/nhl/players/profile?playerId=996" TargetMode="External"/><Relationship Id="rId95" Type="http://schemas.openxmlformats.org/officeDocument/2006/relationships/hyperlink" Target="http://scores.espn.go.com/nhl/players/profile?playerId=1171" TargetMode="External"/><Relationship Id="rId160" Type="http://schemas.openxmlformats.org/officeDocument/2006/relationships/hyperlink" Target="http://scores.espn.go.com/nhl/players/profile?playerId=939" TargetMode="External"/><Relationship Id="rId22" Type="http://schemas.openxmlformats.org/officeDocument/2006/relationships/hyperlink" Target="http://scores.espn.go.com/nhl/players/profile?playerId=5125" TargetMode="External"/><Relationship Id="rId27" Type="http://schemas.openxmlformats.org/officeDocument/2006/relationships/hyperlink" Target="http://scores.espn.go.com/nhl/players/profile?playerId=3652" TargetMode="External"/><Relationship Id="rId43" Type="http://schemas.openxmlformats.org/officeDocument/2006/relationships/hyperlink" Target="http://scores.espn.go.com/nhl/players/profile?playerId=576" TargetMode="External"/><Relationship Id="rId48" Type="http://schemas.openxmlformats.org/officeDocument/2006/relationships/hyperlink" Target="http://scores.espn.go.com/nhl/players/profile?playerId=2100" TargetMode="External"/><Relationship Id="rId64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233" TargetMode="External"/><Relationship Id="rId113" Type="http://schemas.openxmlformats.org/officeDocument/2006/relationships/hyperlink" Target="http://scores.espn.go.com/nhl/players/profile?playerId=1171" TargetMode="External"/><Relationship Id="rId118" Type="http://schemas.openxmlformats.org/officeDocument/2006/relationships/hyperlink" Target="http://scores.espn.go.com/nhl/players/profile?playerId=3652" TargetMode="External"/><Relationship Id="rId134" Type="http://schemas.openxmlformats.org/officeDocument/2006/relationships/hyperlink" Target="http://scores.espn.go.com/nhl/players/profile?playerId=587" TargetMode="External"/><Relationship Id="rId139" Type="http://schemas.openxmlformats.org/officeDocument/2006/relationships/hyperlink" Target="http://scores.espn.go.com/nhl/players/profile?playerId=1225" TargetMode="External"/><Relationship Id="rId80" Type="http://schemas.openxmlformats.org/officeDocument/2006/relationships/hyperlink" Target="http://scores.espn.go.com/nhl/players/profile?playerId=587" TargetMode="External"/><Relationship Id="rId85" Type="http://schemas.openxmlformats.org/officeDocument/2006/relationships/hyperlink" Target="http://scores.espn.go.com/nhl/players/profile?playerId=1225" TargetMode="External"/><Relationship Id="rId150" Type="http://schemas.openxmlformats.org/officeDocument/2006/relationships/hyperlink" Target="http://scores.espn.go.com/nhl/players/profile?playerId=1456" TargetMode="External"/><Relationship Id="rId155" Type="http://schemas.openxmlformats.org/officeDocument/2006/relationships/hyperlink" Target="http://scores.espn.go.com/nhl/players/profile?playerId=3619" TargetMode="External"/><Relationship Id="rId12" Type="http://schemas.openxmlformats.org/officeDocument/2006/relationships/hyperlink" Target="http://scores.espn.go.com/nhl/players/profile?playerId=1225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323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171" TargetMode="External"/><Relationship Id="rId103" Type="http://schemas.openxmlformats.org/officeDocument/2006/relationships/hyperlink" Target="http://scores.espn.go.com/nhl/players/profile?playerId=1225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377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171" TargetMode="External"/><Relationship Id="rId54" Type="http://schemas.openxmlformats.org/officeDocument/2006/relationships/hyperlink" Target="http://scores.espn.go.com/nhl/players/profile?playerId=996" TargetMode="External"/><Relationship Id="rId62" Type="http://schemas.openxmlformats.org/officeDocument/2006/relationships/hyperlink" Target="http://scores.espn.go.com/nhl/players/profile?playerId=5201" TargetMode="External"/><Relationship Id="rId70" Type="http://schemas.openxmlformats.org/officeDocument/2006/relationships/hyperlink" Target="http://scores.espn.go.com/nhl/players/profile?playerId=939" TargetMode="External"/><Relationship Id="rId75" Type="http://schemas.openxmlformats.org/officeDocument/2006/relationships/hyperlink" Target="http://scores.espn.go.com/nhl/players/profile?playerId=3773" TargetMode="External"/><Relationship Id="rId83" Type="http://schemas.openxmlformats.org/officeDocument/2006/relationships/hyperlink" Target="http://scores.espn.go.com/nhl/players/profile?playerId=3619" TargetMode="External"/><Relationship Id="rId88" Type="http://schemas.openxmlformats.org/officeDocument/2006/relationships/hyperlink" Target="http://scores.espn.go.com/nhl/players/profile?playerId=939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456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456" TargetMode="External"/><Relationship Id="rId140" Type="http://schemas.openxmlformats.org/officeDocument/2006/relationships/hyperlink" Target="http://scores.espn.go.com/nhl/players/profile?playerId=3451" TargetMode="External"/><Relationship Id="rId145" Type="http://schemas.openxmlformats.org/officeDocument/2006/relationships/hyperlink" Target="http://scores.espn.go.com/nhl/players/profile?playerId=96" TargetMode="External"/><Relationship Id="rId153" Type="http://schemas.openxmlformats.org/officeDocument/2006/relationships/hyperlink" Target="http://scores.espn.go.com/nhl/players/profile?playerId=3652" TargetMode="External"/><Relationship Id="rId161" Type="http://schemas.openxmlformats.org/officeDocument/2006/relationships/hyperlink" Target="http://scores.espn.go.com/nhl/players/profile?playerId=3371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456" TargetMode="External"/><Relationship Id="rId15" Type="http://schemas.openxmlformats.org/officeDocument/2006/relationships/hyperlink" Target="http://scores.espn.go.com/nhl/players/profile?playerId=939" TargetMode="External"/><Relationship Id="rId23" Type="http://schemas.openxmlformats.org/officeDocument/2006/relationships/hyperlink" Target="http://scores.espn.go.com/nhl/players/profile?playerId=1171" TargetMode="External"/><Relationship Id="rId28" Type="http://schemas.openxmlformats.org/officeDocument/2006/relationships/hyperlink" Target="http://scores.espn.go.com/nhl/players/profile?playerId=3510" TargetMode="External"/><Relationship Id="rId36" Type="http://schemas.openxmlformats.org/officeDocument/2006/relationships/hyperlink" Target="http://scores.espn.go.com/nhl/players/profile?playerId=996" TargetMode="External"/><Relationship Id="rId49" Type="http://schemas.openxmlformats.org/officeDocument/2006/relationships/hyperlink" Target="http://scores.espn.go.com/nhl/players/profile?playerId=1225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39" TargetMode="External"/><Relationship Id="rId114" Type="http://schemas.openxmlformats.org/officeDocument/2006/relationships/hyperlink" Target="http://scores.espn.go.com/nhl/players/profile?playerId=1456" TargetMode="External"/><Relationship Id="rId119" Type="http://schemas.openxmlformats.org/officeDocument/2006/relationships/hyperlink" Target="http://scores.espn.go.com/nhl/players/profile?playerId=361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19" TargetMode="External"/><Relationship Id="rId31" Type="http://schemas.openxmlformats.org/officeDocument/2006/relationships/hyperlink" Target="http://scores.espn.go.com/nhl/players/profile?playerId=1225" TargetMode="External"/><Relationship Id="rId44" Type="http://schemas.openxmlformats.org/officeDocument/2006/relationships/hyperlink" Target="http://scores.espn.go.com/nhl/players/profile?playerId=5201" TargetMode="External"/><Relationship Id="rId52" Type="http://schemas.openxmlformats.org/officeDocument/2006/relationships/hyperlink" Target="http://scores.espn.go.com/nhl/players/profile?playerId=939" TargetMode="External"/><Relationship Id="rId60" Type="http://schemas.openxmlformats.org/officeDocument/2006/relationships/hyperlink" Target="http://scores.espn.go.com/nhl/players/profile?playerId=1456" TargetMode="External"/><Relationship Id="rId65" Type="http://schemas.openxmlformats.org/officeDocument/2006/relationships/hyperlink" Target="http://scores.espn.go.com/nhl/players/profile?playerId=3906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456" TargetMode="External"/><Relationship Id="rId81" Type="http://schemas.openxmlformats.org/officeDocument/2006/relationships/hyperlink" Target="http://scores.espn.go.com/nhl/players/profile?playerId=5201" TargetMode="External"/><Relationship Id="rId86" Type="http://schemas.openxmlformats.org/officeDocument/2006/relationships/hyperlink" Target="http://scores.espn.go.com/nhl/players/profile?playerId=3451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201" TargetMode="External"/><Relationship Id="rId101" Type="http://schemas.openxmlformats.org/officeDocument/2006/relationships/hyperlink" Target="http://scores.espn.go.com/nhl/players/profile?playerId=3619" TargetMode="External"/><Relationship Id="rId122" Type="http://schemas.openxmlformats.org/officeDocument/2006/relationships/hyperlink" Target="http://scores.espn.go.com/nhl/players/profile?playerId=3451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201" TargetMode="External"/><Relationship Id="rId143" Type="http://schemas.openxmlformats.org/officeDocument/2006/relationships/hyperlink" Target="http://scores.espn.go.com/nhl/players/profile?playerId=3371" TargetMode="External"/><Relationship Id="rId148" Type="http://schemas.openxmlformats.org/officeDocument/2006/relationships/hyperlink" Target="http://scores.espn.go.com/nhl/players/profile?playerId=5125" TargetMode="External"/><Relationship Id="rId151" Type="http://schemas.openxmlformats.org/officeDocument/2006/relationships/hyperlink" Target="http://scores.espn.go.com/nhl/players/profile?playerId=576" TargetMode="External"/><Relationship Id="rId156" Type="http://schemas.openxmlformats.org/officeDocument/2006/relationships/hyperlink" Target="http://scores.espn.go.com/nhl/players/profile?playerId=2100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3510" TargetMode="External"/><Relationship Id="rId13" Type="http://schemas.openxmlformats.org/officeDocument/2006/relationships/hyperlink" Target="http://scores.espn.go.com/nhl/players/profile?playerId=3451" TargetMode="External"/><Relationship Id="rId18" Type="http://schemas.openxmlformats.org/officeDocument/2006/relationships/hyperlink" Target="http://scores.espn.go.com/nhl/players/profile?playerId=4928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39" TargetMode="External"/><Relationship Id="rId50" Type="http://schemas.openxmlformats.org/officeDocument/2006/relationships/hyperlink" Target="http://scores.espn.go.com/nhl/players/profile?playerId=3451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576" TargetMode="External"/><Relationship Id="rId104" Type="http://schemas.openxmlformats.org/officeDocument/2006/relationships/hyperlink" Target="http://scores.espn.go.com/nhl/players/profile?playerId=3451" TargetMode="External"/><Relationship Id="rId120" Type="http://schemas.openxmlformats.org/officeDocument/2006/relationships/hyperlink" Target="http://scores.espn.go.com/nhl/players/profile?playerId=2100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233" TargetMode="External"/><Relationship Id="rId146" Type="http://schemas.openxmlformats.org/officeDocument/2006/relationships/hyperlink" Target="http://scores.espn.go.com/nhl/players/profile?playerId=1898" TargetMode="External"/><Relationship Id="rId7" Type="http://schemas.openxmlformats.org/officeDocument/2006/relationships/hyperlink" Target="http://scores.espn.go.com/nhl/players/profile?playerId=576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996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3619" TargetMode="External"/><Relationship Id="rId24" Type="http://schemas.openxmlformats.org/officeDocument/2006/relationships/hyperlink" Target="http://scores.espn.go.com/nhl/players/profile?playerId=1456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3652" TargetMode="External"/><Relationship Id="rId66" Type="http://schemas.openxmlformats.org/officeDocument/2006/relationships/hyperlink" Target="http://scores.espn.go.com/nhl/players/profile?playerId=2100" TargetMode="External"/><Relationship Id="rId87" Type="http://schemas.openxmlformats.org/officeDocument/2006/relationships/hyperlink" Target="http://scores.espn.go.com/nhl/players/profile?playerId=3233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576" TargetMode="External"/><Relationship Id="rId131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3652" TargetMode="External"/><Relationship Id="rId157" Type="http://schemas.openxmlformats.org/officeDocument/2006/relationships/hyperlink" Target="http://scores.espn.go.com/nhl/players/profile?playerId=1225" TargetMode="External"/><Relationship Id="rId61" Type="http://schemas.openxmlformats.org/officeDocument/2006/relationships/hyperlink" Target="http://scores.espn.go.com/nhl/players/profile?playerId=576" TargetMode="External"/><Relationship Id="rId82" Type="http://schemas.openxmlformats.org/officeDocument/2006/relationships/hyperlink" Target="http://scores.espn.go.com/nhl/players/profile?playerId=3652" TargetMode="External"/><Relationship Id="rId152" Type="http://schemas.openxmlformats.org/officeDocument/2006/relationships/hyperlink" Target="http://scores.espn.go.com/nhl/players/profile?playerId=587" TargetMode="External"/><Relationship Id="rId19" Type="http://schemas.openxmlformats.org/officeDocument/2006/relationships/hyperlink" Target="http://scores.espn.go.com/nhl/players/profile?playerId=96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2100" TargetMode="External"/><Relationship Id="rId35" Type="http://schemas.openxmlformats.org/officeDocument/2006/relationships/hyperlink" Target="http://scores.espn.go.com/nhl/players/profile?playerId=3371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171" TargetMode="External"/><Relationship Id="rId100" Type="http://schemas.openxmlformats.org/officeDocument/2006/relationships/hyperlink" Target="http://scores.espn.go.com/nhl/players/profile?playerId=3652" TargetMode="External"/><Relationship Id="rId105" Type="http://schemas.openxmlformats.org/officeDocument/2006/relationships/hyperlink" Target="http://scores.espn.go.com/nhl/players/profile?playerId=3233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3773" TargetMode="External"/><Relationship Id="rId8" Type="http://schemas.openxmlformats.org/officeDocument/2006/relationships/hyperlink" Target="http://scores.espn.go.com/nhl/players/profile?playerId=3652" TargetMode="External"/><Relationship Id="rId51" Type="http://schemas.openxmlformats.org/officeDocument/2006/relationships/hyperlink" Target="http://scores.espn.go.com/nhl/players/profile?playerId=3233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87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939" TargetMode="External"/><Relationship Id="rId3" Type="http://schemas.openxmlformats.org/officeDocument/2006/relationships/hyperlink" Target="http://scores.espn.go.com/nhl/players/profile?playerId=3773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3510" TargetMode="External"/><Relationship Id="rId67" Type="http://schemas.openxmlformats.org/officeDocument/2006/relationships/hyperlink" Target="http://scores.espn.go.com/nhl/players/profile?playerId=1225" TargetMode="External"/><Relationship Id="rId116" Type="http://schemas.openxmlformats.org/officeDocument/2006/relationships/hyperlink" Target="http://scores.espn.go.com/nhl/players/profile?playerId=587" TargetMode="External"/><Relationship Id="rId137" Type="http://schemas.openxmlformats.org/officeDocument/2006/relationships/hyperlink" Target="http://scores.espn.go.com/nhl/players/profile?playerId=3619" TargetMode="External"/><Relationship Id="rId158" Type="http://schemas.openxmlformats.org/officeDocument/2006/relationships/hyperlink" Target="http://scores.espn.go.com/nhl/players/profile?playerId=345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171" TargetMode="External"/><Relationship Id="rId63" Type="http://schemas.openxmlformats.org/officeDocument/2006/relationships/hyperlink" Target="http://scores.espn.go.com/nhl/players/profile?playerId=5201" TargetMode="External"/><Relationship Id="rId84" Type="http://schemas.openxmlformats.org/officeDocument/2006/relationships/hyperlink" Target="http://scores.espn.go.com/nhl/players/profile?playerId=2100" TargetMode="External"/><Relationship Id="rId138" Type="http://schemas.openxmlformats.org/officeDocument/2006/relationships/hyperlink" Target="http://scores.espn.go.com/nhl/players/profile?playerId=3619" TargetMode="External"/><Relationship Id="rId159" Type="http://schemas.openxmlformats.org/officeDocument/2006/relationships/hyperlink" Target="http://scores.espn.go.com/nhl/players/profile?playerId=3451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3548" TargetMode="External"/><Relationship Id="rId226" Type="http://schemas.openxmlformats.org/officeDocument/2006/relationships/hyperlink" Target="http://scores.espn.go.com/nhl/players/profile?playerId=5201" TargetMode="External"/><Relationship Id="rId247" Type="http://schemas.openxmlformats.org/officeDocument/2006/relationships/hyperlink" Target="http://scores.espn.go.com/nhl/players/profile?playerId=3906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3619" TargetMode="External"/><Relationship Id="rId32" Type="http://schemas.openxmlformats.org/officeDocument/2006/relationships/hyperlink" Target="http://scores.espn.go.com/nhl/players/profile?playerId=3451" TargetMode="External"/><Relationship Id="rId53" Type="http://schemas.openxmlformats.org/officeDocument/2006/relationships/hyperlink" Target="http://scores.espn.go.com/nhl/players/profile?playerId=3371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1898" TargetMode="External"/><Relationship Id="rId149" Type="http://schemas.openxmlformats.org/officeDocument/2006/relationships/hyperlink" Target="http://scores.espn.go.com/nhl/players/profile?playerId=1171" TargetMode="External"/><Relationship Id="rId5" Type="http://schemas.openxmlformats.org/officeDocument/2006/relationships/hyperlink" Target="http://scores.espn.go.com/nhl/players/profile?playerId=1171" TargetMode="External"/><Relationship Id="rId95" Type="http://schemas.openxmlformats.org/officeDocument/2006/relationships/hyperlink" Target="http://scores.espn.go.com/nhl/players/profile?playerId=1171" TargetMode="External"/><Relationship Id="rId160" Type="http://schemas.openxmlformats.org/officeDocument/2006/relationships/hyperlink" Target="http://scores.espn.go.com/nhl/players/profile?playerId=3233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996" TargetMode="External"/><Relationship Id="rId237" Type="http://schemas.openxmlformats.org/officeDocument/2006/relationships/hyperlink" Target="http://scores.espn.go.com/nhl/players/profile?playerId=1898" TargetMode="External"/><Relationship Id="rId22" Type="http://schemas.openxmlformats.org/officeDocument/2006/relationships/hyperlink" Target="http://scores.espn.go.com/nhl/players/profile?playerId=5125" TargetMode="External"/><Relationship Id="rId43" Type="http://schemas.openxmlformats.org/officeDocument/2006/relationships/hyperlink" Target="http://scores.espn.go.com/nhl/players/profile?playerId=1456" TargetMode="External"/><Relationship Id="rId64" Type="http://schemas.openxmlformats.org/officeDocument/2006/relationships/hyperlink" Target="http://scores.espn.go.com/nhl/players/profile?playerId=3652" TargetMode="External"/><Relationship Id="rId118" Type="http://schemas.openxmlformats.org/officeDocument/2006/relationships/hyperlink" Target="http://scores.espn.go.com/nhl/players/profile?playerId=3652" TargetMode="External"/><Relationship Id="rId139" Type="http://schemas.openxmlformats.org/officeDocument/2006/relationships/hyperlink" Target="http://scores.espn.go.com/nhl/players/profile?playerId=3906" TargetMode="External"/><Relationship Id="rId85" Type="http://schemas.openxmlformats.org/officeDocument/2006/relationships/hyperlink" Target="http://scores.espn.go.com/nhl/players/profile?playerId=1225" TargetMode="External"/><Relationship Id="rId150" Type="http://schemas.openxmlformats.org/officeDocument/2006/relationships/hyperlink" Target="http://scores.espn.go.com/nhl/players/profile?playerId=1456" TargetMode="External"/><Relationship Id="rId171" Type="http://schemas.openxmlformats.org/officeDocument/2006/relationships/hyperlink" Target="http://scores.espn.go.com/nhl/players/profile?playerId=587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576" TargetMode="External"/><Relationship Id="rId227" Type="http://schemas.openxmlformats.org/officeDocument/2006/relationships/hyperlink" Target="http://scores.espn.go.com/nhl/players/profile?playerId=3652" TargetMode="External"/><Relationship Id="rId248" Type="http://schemas.openxmlformats.org/officeDocument/2006/relationships/hyperlink" Target="http://scores.espn.go.com/nhl/players/profile?playerId=2100" TargetMode="External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3371" TargetMode="External"/><Relationship Id="rId33" Type="http://schemas.openxmlformats.org/officeDocument/2006/relationships/hyperlink" Target="http://scores.espn.go.com/nhl/players/profile?playerId=323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171" TargetMode="External"/><Relationship Id="rId103" Type="http://schemas.openxmlformats.org/officeDocument/2006/relationships/hyperlink" Target="http://scores.espn.go.com/nhl/players/profile?playerId=1225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3773" TargetMode="External"/><Relationship Id="rId54" Type="http://schemas.openxmlformats.org/officeDocument/2006/relationships/hyperlink" Target="http://scores.espn.go.com/nhl/players/profile?playerId=996" TargetMode="External"/><Relationship Id="rId70" Type="http://schemas.openxmlformats.org/officeDocument/2006/relationships/hyperlink" Target="http://scores.espn.go.com/nhl/players/profile?playerId=3233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456" TargetMode="External"/><Relationship Id="rId140" Type="http://schemas.openxmlformats.org/officeDocument/2006/relationships/hyperlink" Target="http://scores.espn.go.com/nhl/players/profile?playerId=1225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939" TargetMode="External"/><Relationship Id="rId166" Type="http://schemas.openxmlformats.org/officeDocument/2006/relationships/hyperlink" Target="http://scores.espn.go.com/nhl/players/profile?playerId=5125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576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456" TargetMode="External"/><Relationship Id="rId212" Type="http://schemas.openxmlformats.org/officeDocument/2006/relationships/hyperlink" Target="http://scores.espn.go.com/nhl/players/profile?playerId=3451" TargetMode="External"/><Relationship Id="rId233" Type="http://schemas.openxmlformats.org/officeDocument/2006/relationships/hyperlink" Target="http://scores.espn.go.com/nhl/players/profile?playerId=996" TargetMode="External"/><Relationship Id="rId238" Type="http://schemas.openxmlformats.org/officeDocument/2006/relationships/hyperlink" Target="http://scores.espn.go.com/nhl/players/profile?playerId=3773" TargetMode="External"/><Relationship Id="rId23" Type="http://schemas.openxmlformats.org/officeDocument/2006/relationships/hyperlink" Target="http://scores.espn.go.com/nhl/players/profile?playerId=1171" TargetMode="External"/><Relationship Id="rId28" Type="http://schemas.openxmlformats.org/officeDocument/2006/relationships/hyperlink" Target="http://scores.espn.go.com/nhl/players/profile?playerId=3510" TargetMode="External"/><Relationship Id="rId49" Type="http://schemas.openxmlformats.org/officeDocument/2006/relationships/hyperlink" Target="http://scores.espn.go.com/nhl/players/profile?playerId=2100" TargetMode="External"/><Relationship Id="rId114" Type="http://schemas.openxmlformats.org/officeDocument/2006/relationships/hyperlink" Target="http://scores.espn.go.com/nhl/players/profile?playerId=1456" TargetMode="External"/><Relationship Id="rId119" Type="http://schemas.openxmlformats.org/officeDocument/2006/relationships/hyperlink" Target="http://scores.espn.go.com/nhl/players/profile?playerId=3510" TargetMode="External"/><Relationship Id="rId44" Type="http://schemas.openxmlformats.org/officeDocument/2006/relationships/hyperlink" Target="http://scores.espn.go.com/nhl/players/profile?playerId=576" TargetMode="External"/><Relationship Id="rId60" Type="http://schemas.openxmlformats.org/officeDocument/2006/relationships/hyperlink" Target="http://scores.espn.go.com/nhl/players/profile?playerId=1456" TargetMode="External"/><Relationship Id="rId65" Type="http://schemas.openxmlformats.org/officeDocument/2006/relationships/hyperlink" Target="http://scores.espn.go.com/nhl/players/profile?playerId=3510" TargetMode="External"/><Relationship Id="rId81" Type="http://schemas.openxmlformats.org/officeDocument/2006/relationships/hyperlink" Target="http://scores.espn.go.com/nhl/players/profile?playerId=5201" TargetMode="External"/><Relationship Id="rId86" Type="http://schemas.openxmlformats.org/officeDocument/2006/relationships/hyperlink" Target="http://scores.espn.go.com/nhl/players/profile?playerId=3451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3548" TargetMode="External"/><Relationship Id="rId156" Type="http://schemas.openxmlformats.org/officeDocument/2006/relationships/hyperlink" Target="http://scores.espn.go.com/nhl/players/profile?playerId=3619" TargetMode="External"/><Relationship Id="rId177" Type="http://schemas.openxmlformats.org/officeDocument/2006/relationships/hyperlink" Target="http://scores.espn.go.com/nhl/players/profile?playerId=3233" TargetMode="External"/><Relationship Id="rId198" Type="http://schemas.openxmlformats.org/officeDocument/2006/relationships/hyperlink" Target="http://scores.espn.go.com/nhl/players/profile?playerId=996" TargetMode="External"/><Relationship Id="rId172" Type="http://schemas.openxmlformats.org/officeDocument/2006/relationships/hyperlink" Target="http://scores.espn.go.com/nhl/players/profile?playerId=5201" TargetMode="External"/><Relationship Id="rId193" Type="http://schemas.openxmlformats.org/officeDocument/2006/relationships/hyperlink" Target="http://scores.espn.go.com/nhl/players/profile?playerId=1225" TargetMode="External"/><Relationship Id="rId202" Type="http://schemas.openxmlformats.org/officeDocument/2006/relationships/hyperlink" Target="http://scores.espn.go.com/nhl/players/profile?playerId=3773" TargetMode="External"/><Relationship Id="rId207" Type="http://schemas.openxmlformats.org/officeDocument/2006/relationships/hyperlink" Target="http://scores.espn.go.com/nhl/players/profile?playerId=587" TargetMode="External"/><Relationship Id="rId223" Type="http://schemas.openxmlformats.org/officeDocument/2006/relationships/hyperlink" Target="http://scores.espn.go.com/nhl/players/profile?playerId=1456" TargetMode="External"/><Relationship Id="rId228" Type="http://schemas.openxmlformats.org/officeDocument/2006/relationships/hyperlink" Target="http://scores.espn.go.com/nhl/players/profile?playerId=3619" TargetMode="External"/><Relationship Id="rId244" Type="http://schemas.openxmlformats.org/officeDocument/2006/relationships/hyperlink" Target="http://scores.espn.go.com/nhl/players/profile?playerId=5201" TargetMode="External"/><Relationship Id="rId249" Type="http://schemas.openxmlformats.org/officeDocument/2006/relationships/hyperlink" Target="http://scores.espn.go.com/nhl/players/profile?playerId=1225" TargetMode="External"/><Relationship Id="rId13" Type="http://schemas.openxmlformats.org/officeDocument/2006/relationships/hyperlink" Target="http://scores.espn.go.com/nhl/players/profile?playerId=1225" TargetMode="External"/><Relationship Id="rId18" Type="http://schemas.openxmlformats.org/officeDocument/2006/relationships/hyperlink" Target="http://scores.espn.go.com/nhl/players/profile?playerId=996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39" TargetMode="External"/><Relationship Id="rId50" Type="http://schemas.openxmlformats.org/officeDocument/2006/relationships/hyperlink" Target="http://scores.espn.go.com/nhl/players/profile?playerId=1225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576" TargetMode="External"/><Relationship Id="rId104" Type="http://schemas.openxmlformats.org/officeDocument/2006/relationships/hyperlink" Target="http://scores.espn.go.com/nhl/players/profile?playerId=3451" TargetMode="External"/><Relationship Id="rId120" Type="http://schemas.openxmlformats.org/officeDocument/2006/relationships/hyperlink" Target="http://scores.espn.go.com/nhl/players/profile?playerId=3619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451" TargetMode="External"/><Relationship Id="rId146" Type="http://schemas.openxmlformats.org/officeDocument/2006/relationships/hyperlink" Target="http://scores.espn.go.com/nhl/players/profile?playerId=1898" TargetMode="External"/><Relationship Id="rId167" Type="http://schemas.openxmlformats.org/officeDocument/2006/relationships/hyperlink" Target="http://scores.espn.go.com/nhl/players/profile?playerId=1171" TargetMode="External"/><Relationship Id="rId188" Type="http://schemas.openxmlformats.org/officeDocument/2006/relationships/hyperlink" Target="http://scores.espn.go.com/nhl/players/profile?playerId=587" TargetMode="External"/><Relationship Id="rId7" Type="http://schemas.openxmlformats.org/officeDocument/2006/relationships/hyperlink" Target="http://scores.espn.go.com/nhl/players/profile?playerId=576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3371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233" TargetMode="External"/><Relationship Id="rId218" Type="http://schemas.openxmlformats.org/officeDocument/2006/relationships/hyperlink" Target="http://scores.espn.go.com/nhl/players/profile?playerId=5470" TargetMode="External"/><Relationship Id="rId234" Type="http://schemas.openxmlformats.org/officeDocument/2006/relationships/hyperlink" Target="http://scores.espn.go.com/nhl/players/profile?playerId=4928" TargetMode="External"/><Relationship Id="rId239" Type="http://schemas.openxmlformats.org/officeDocument/2006/relationships/hyperlink" Target="http://scores.espn.go.com/nhl/players/profile?playerId=5171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3619" TargetMode="External"/><Relationship Id="rId250" Type="http://schemas.openxmlformats.org/officeDocument/2006/relationships/hyperlink" Target="http://scores.espn.go.com/nhl/players/profile?playerId=3451" TargetMode="External"/><Relationship Id="rId24" Type="http://schemas.openxmlformats.org/officeDocument/2006/relationships/hyperlink" Target="http://scores.espn.go.com/nhl/players/profile?playerId=1456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87" TargetMode="External"/><Relationship Id="rId66" Type="http://schemas.openxmlformats.org/officeDocument/2006/relationships/hyperlink" Target="http://scores.espn.go.com/nhl/players/profile?playerId=3619" TargetMode="External"/><Relationship Id="rId87" Type="http://schemas.openxmlformats.org/officeDocument/2006/relationships/hyperlink" Target="http://scores.espn.go.com/nhl/players/profile?playerId=3233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3548" TargetMode="External"/><Relationship Id="rId131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5201" TargetMode="External"/><Relationship Id="rId157" Type="http://schemas.openxmlformats.org/officeDocument/2006/relationships/hyperlink" Target="http://scores.espn.go.com/nhl/players/profile?playerId=3906" TargetMode="External"/><Relationship Id="rId178" Type="http://schemas.openxmlformats.org/officeDocument/2006/relationships/hyperlink" Target="http://scores.espn.go.com/nhl/players/profile?playerId=939" TargetMode="External"/><Relationship Id="rId61" Type="http://schemas.openxmlformats.org/officeDocument/2006/relationships/hyperlink" Target="http://scores.espn.go.com/nhl/players/profile?playerId=576" TargetMode="External"/><Relationship Id="rId82" Type="http://schemas.openxmlformats.org/officeDocument/2006/relationships/hyperlink" Target="http://scores.espn.go.com/nhl/players/profile?playerId=3510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3652" TargetMode="External"/><Relationship Id="rId194" Type="http://schemas.openxmlformats.org/officeDocument/2006/relationships/hyperlink" Target="http://scores.espn.go.com/nhl/players/profile?playerId=3451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1171" TargetMode="External"/><Relationship Id="rId208" Type="http://schemas.openxmlformats.org/officeDocument/2006/relationships/hyperlink" Target="http://scores.espn.go.com/nhl/players/profile?playerId=5201" TargetMode="External"/><Relationship Id="rId229" Type="http://schemas.openxmlformats.org/officeDocument/2006/relationships/hyperlink" Target="http://scores.espn.go.com/nhl/players/profile?playerId=2100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1171" TargetMode="External"/><Relationship Id="rId245" Type="http://schemas.openxmlformats.org/officeDocument/2006/relationships/hyperlink" Target="http://scores.espn.go.com/nhl/players/profile?playerId=3652" TargetMode="External"/><Relationship Id="rId14" Type="http://schemas.openxmlformats.org/officeDocument/2006/relationships/hyperlink" Target="http://scores.espn.go.com/nhl/players/profile?playerId=3451" TargetMode="External"/><Relationship Id="rId30" Type="http://schemas.openxmlformats.org/officeDocument/2006/relationships/hyperlink" Target="http://scores.espn.go.com/nhl/players/profile?playerId=2100" TargetMode="External"/><Relationship Id="rId35" Type="http://schemas.openxmlformats.org/officeDocument/2006/relationships/hyperlink" Target="http://scores.espn.go.com/nhl/players/profile?playerId=3371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171" TargetMode="External"/><Relationship Id="rId100" Type="http://schemas.openxmlformats.org/officeDocument/2006/relationships/hyperlink" Target="http://scores.espn.go.com/nhl/players/profile?playerId=3652" TargetMode="External"/><Relationship Id="rId105" Type="http://schemas.openxmlformats.org/officeDocument/2006/relationships/hyperlink" Target="http://scores.espn.go.com/nhl/players/profile?playerId=3233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3773" TargetMode="External"/><Relationship Id="rId168" Type="http://schemas.openxmlformats.org/officeDocument/2006/relationships/hyperlink" Target="http://scores.espn.go.com/nhl/players/profile?playerId=1456" TargetMode="External"/><Relationship Id="rId8" Type="http://schemas.openxmlformats.org/officeDocument/2006/relationships/hyperlink" Target="http://scores.espn.go.com/nhl/players/profile?playerId=587" TargetMode="External"/><Relationship Id="rId51" Type="http://schemas.openxmlformats.org/officeDocument/2006/relationships/hyperlink" Target="http://scores.espn.go.com/nhl/players/profile?playerId=3451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87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3233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1171" TargetMode="External"/><Relationship Id="rId189" Type="http://schemas.openxmlformats.org/officeDocument/2006/relationships/hyperlink" Target="http://scores.espn.go.com/nhl/players/profile?playerId=5201" TargetMode="External"/><Relationship Id="rId219" Type="http://schemas.openxmlformats.org/officeDocument/2006/relationships/hyperlink" Target="http://scores.espn.go.com/nhl/players/profile?playerId=1898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939" TargetMode="External"/><Relationship Id="rId230" Type="http://schemas.openxmlformats.org/officeDocument/2006/relationships/hyperlink" Target="http://scores.espn.go.com/nhl/players/profile?playerId=3451" TargetMode="External"/><Relationship Id="rId235" Type="http://schemas.openxmlformats.org/officeDocument/2006/relationships/hyperlink" Target="http://scores.espn.go.com/nhl/players/profile?playerId=96" TargetMode="External"/><Relationship Id="rId251" Type="http://schemas.openxmlformats.org/officeDocument/2006/relationships/hyperlink" Target="http://scores.espn.go.com/nhl/players/profile?playerId=939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5201" TargetMode="External"/><Relationship Id="rId67" Type="http://schemas.openxmlformats.org/officeDocument/2006/relationships/hyperlink" Target="http://scores.espn.go.com/nhl/players/profile?playerId=2100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3652" TargetMode="External"/><Relationship Id="rId158" Type="http://schemas.openxmlformats.org/officeDocument/2006/relationships/hyperlink" Target="http://scores.espn.go.com/nhl/players/profile?playerId=1225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5171" TargetMode="External"/><Relationship Id="rId62" Type="http://schemas.openxmlformats.org/officeDocument/2006/relationships/hyperlink" Target="http://scores.espn.go.com/nhl/players/profile?playerId=587" TargetMode="External"/><Relationship Id="rId83" Type="http://schemas.openxmlformats.org/officeDocument/2006/relationships/hyperlink" Target="http://scores.espn.go.com/nhl/players/profile?playerId=3619" TargetMode="External"/><Relationship Id="rId88" Type="http://schemas.openxmlformats.org/officeDocument/2006/relationships/hyperlink" Target="http://scores.espn.go.com/nhl/players/profile?playerId=939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456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3619" TargetMode="External"/><Relationship Id="rId179" Type="http://schemas.openxmlformats.org/officeDocument/2006/relationships/hyperlink" Target="http://scores.espn.go.com/nhl/players/profile?playerId=3371" TargetMode="External"/><Relationship Id="rId195" Type="http://schemas.openxmlformats.org/officeDocument/2006/relationships/hyperlink" Target="http://scores.espn.go.com/nhl/players/profile?playerId=3233" TargetMode="External"/><Relationship Id="rId209" Type="http://schemas.openxmlformats.org/officeDocument/2006/relationships/hyperlink" Target="http://scores.espn.go.com/nhl/players/profile?playerId=3652" TargetMode="External"/><Relationship Id="rId190" Type="http://schemas.openxmlformats.org/officeDocument/2006/relationships/hyperlink" Target="http://scores.espn.go.com/nhl/players/profile?playerId=3652" TargetMode="External"/><Relationship Id="rId204" Type="http://schemas.openxmlformats.org/officeDocument/2006/relationships/hyperlink" Target="http://scores.espn.go.com/nhl/players/profile?playerId=1456" TargetMode="External"/><Relationship Id="rId220" Type="http://schemas.openxmlformats.org/officeDocument/2006/relationships/hyperlink" Target="http://scores.espn.go.com/nhl/players/profile?playerId=3773" TargetMode="External"/><Relationship Id="rId225" Type="http://schemas.openxmlformats.org/officeDocument/2006/relationships/hyperlink" Target="http://scores.espn.go.com/nhl/players/profile?playerId=587" TargetMode="External"/><Relationship Id="rId241" Type="http://schemas.openxmlformats.org/officeDocument/2006/relationships/hyperlink" Target="http://scores.espn.go.com/nhl/players/profile?playerId=3548" TargetMode="External"/><Relationship Id="rId246" Type="http://schemas.openxmlformats.org/officeDocument/2006/relationships/hyperlink" Target="http://scores.espn.go.com/nhl/players/profile?playerId=3619" TargetMode="External"/><Relationship Id="rId15" Type="http://schemas.openxmlformats.org/officeDocument/2006/relationships/hyperlink" Target="http://scores.espn.go.com/nhl/players/profile?playerId=3233" TargetMode="External"/><Relationship Id="rId36" Type="http://schemas.openxmlformats.org/officeDocument/2006/relationships/hyperlink" Target="http://scores.espn.go.com/nhl/players/profile?playerId=996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3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52" TargetMode="External"/><Relationship Id="rId31" Type="http://schemas.openxmlformats.org/officeDocument/2006/relationships/hyperlink" Target="http://scores.espn.go.com/nhl/players/profile?playerId=1225" TargetMode="External"/><Relationship Id="rId52" Type="http://schemas.openxmlformats.org/officeDocument/2006/relationships/hyperlink" Target="http://scores.espn.go.com/nhl/players/profile?playerId=3233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456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201" TargetMode="External"/><Relationship Id="rId101" Type="http://schemas.openxmlformats.org/officeDocument/2006/relationships/hyperlink" Target="http://scores.espn.go.com/nhl/players/profile?playerId=3619" TargetMode="External"/><Relationship Id="rId122" Type="http://schemas.openxmlformats.org/officeDocument/2006/relationships/hyperlink" Target="http://scores.espn.go.com/nhl/players/profile?playerId=3451" TargetMode="External"/><Relationship Id="rId143" Type="http://schemas.openxmlformats.org/officeDocument/2006/relationships/hyperlink" Target="http://scores.espn.go.com/nhl/players/profile?playerId=939" TargetMode="External"/><Relationship Id="rId148" Type="http://schemas.openxmlformats.org/officeDocument/2006/relationships/hyperlink" Target="http://scores.espn.go.com/nhl/players/profile?playerId=5125" TargetMode="External"/><Relationship Id="rId164" Type="http://schemas.openxmlformats.org/officeDocument/2006/relationships/hyperlink" Target="http://scores.espn.go.com/nhl/players/profile?playerId=1898" TargetMode="External"/><Relationship Id="rId169" Type="http://schemas.openxmlformats.org/officeDocument/2006/relationships/hyperlink" Target="http://scores.espn.go.com/nhl/players/profile?playerId=3548" TargetMode="External"/><Relationship Id="rId185" Type="http://schemas.openxmlformats.org/officeDocument/2006/relationships/hyperlink" Target="http://scores.espn.go.com/nhl/players/profile?playerId=1456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201" TargetMode="External"/><Relationship Id="rId180" Type="http://schemas.openxmlformats.org/officeDocument/2006/relationships/hyperlink" Target="http://scores.espn.go.com/nhl/players/profile?playerId=996" TargetMode="External"/><Relationship Id="rId210" Type="http://schemas.openxmlformats.org/officeDocument/2006/relationships/hyperlink" Target="http://scores.espn.go.com/nhl/players/profile?playerId=3619" TargetMode="External"/><Relationship Id="rId215" Type="http://schemas.openxmlformats.org/officeDocument/2006/relationships/hyperlink" Target="http://scores.espn.go.com/nhl/players/profile?playerId=3371" TargetMode="External"/><Relationship Id="rId236" Type="http://schemas.openxmlformats.org/officeDocument/2006/relationships/hyperlink" Target="http://scores.espn.go.com/nhl/players/profile?playerId=5470" TargetMode="External"/><Relationship Id="rId26" Type="http://schemas.openxmlformats.org/officeDocument/2006/relationships/hyperlink" Target="http://scores.espn.go.com/nhl/players/profile?playerId=587" TargetMode="External"/><Relationship Id="rId231" Type="http://schemas.openxmlformats.org/officeDocument/2006/relationships/hyperlink" Target="http://scores.espn.go.com/nhl/players/profile?playerId=939" TargetMode="External"/><Relationship Id="rId252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1225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3548" TargetMode="External"/><Relationship Id="rId154" Type="http://schemas.openxmlformats.org/officeDocument/2006/relationships/hyperlink" Target="http://scores.espn.go.com/nhl/players/profile?playerId=3652" TargetMode="External"/><Relationship Id="rId175" Type="http://schemas.openxmlformats.org/officeDocument/2006/relationships/hyperlink" Target="http://scores.espn.go.com/nhl/players/profile?playerId=1225" TargetMode="External"/><Relationship Id="rId196" Type="http://schemas.openxmlformats.org/officeDocument/2006/relationships/hyperlink" Target="http://scores.espn.go.com/nhl/players/profile?playerId=939" TargetMode="External"/><Relationship Id="rId200" Type="http://schemas.openxmlformats.org/officeDocument/2006/relationships/hyperlink" Target="http://scores.espn.go.com/nhl/players/profile?playerId=5470" TargetMode="External"/><Relationship Id="rId16" Type="http://schemas.openxmlformats.org/officeDocument/2006/relationships/hyperlink" Target="http://scores.espn.go.com/nhl/players/profile?playerId=939" TargetMode="External"/><Relationship Id="rId221" Type="http://schemas.openxmlformats.org/officeDocument/2006/relationships/hyperlink" Target="http://scores.espn.go.com/nhl/players/profile?playerId=5171" TargetMode="External"/><Relationship Id="rId242" Type="http://schemas.openxmlformats.org/officeDocument/2006/relationships/hyperlink" Target="http://scores.espn.go.com/nhl/players/profile?playerId=576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576" TargetMode="External"/><Relationship Id="rId102" Type="http://schemas.openxmlformats.org/officeDocument/2006/relationships/hyperlink" Target="http://scores.espn.go.com/nhl/players/profile?playerId=2100" TargetMode="External"/><Relationship Id="rId123" Type="http://schemas.openxmlformats.org/officeDocument/2006/relationships/hyperlink" Target="http://scores.espn.go.com/nhl/players/profile?playerId=3233" TargetMode="External"/><Relationship Id="rId144" Type="http://schemas.openxmlformats.org/officeDocument/2006/relationships/hyperlink" Target="http://scores.espn.go.com/nhl/players/profile?playerId=3371" TargetMode="External"/><Relationship Id="rId90" Type="http://schemas.openxmlformats.org/officeDocument/2006/relationships/hyperlink" Target="http://scores.espn.go.com/nhl/players/profile?playerId=996" TargetMode="External"/><Relationship Id="rId165" Type="http://schemas.openxmlformats.org/officeDocument/2006/relationships/hyperlink" Target="http://scores.espn.go.com/nhl/players/profile?playerId=3773" TargetMode="External"/><Relationship Id="rId186" Type="http://schemas.openxmlformats.org/officeDocument/2006/relationships/hyperlink" Target="http://scores.espn.go.com/nhl/players/profile?playerId=3548" TargetMode="External"/><Relationship Id="rId211" Type="http://schemas.openxmlformats.org/officeDocument/2006/relationships/hyperlink" Target="http://scores.espn.go.com/nhl/players/profile?playerId=2100" TargetMode="External"/><Relationship Id="rId232" Type="http://schemas.openxmlformats.org/officeDocument/2006/relationships/hyperlink" Target="http://scores.espn.go.com/nhl/players/profile?playerId=3371" TargetMode="External"/><Relationship Id="rId27" Type="http://schemas.openxmlformats.org/officeDocument/2006/relationships/hyperlink" Target="http://scores.espn.go.com/nhl/players/profile?playerId=3652" TargetMode="External"/><Relationship Id="rId48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451" TargetMode="External"/><Relationship Id="rId113" Type="http://schemas.openxmlformats.org/officeDocument/2006/relationships/hyperlink" Target="http://scores.espn.go.com/nhl/players/profile?playerId=1171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87" TargetMode="External"/><Relationship Id="rId155" Type="http://schemas.openxmlformats.org/officeDocument/2006/relationships/hyperlink" Target="http://scores.espn.go.com/nhl/players/profile?playerId=3510" TargetMode="External"/><Relationship Id="rId176" Type="http://schemas.openxmlformats.org/officeDocument/2006/relationships/hyperlink" Target="http://scores.espn.go.com/nhl/players/profile?playerId=3451" TargetMode="External"/><Relationship Id="rId197" Type="http://schemas.openxmlformats.org/officeDocument/2006/relationships/hyperlink" Target="http://scores.espn.go.com/nhl/players/profile?playerId=3371" TargetMode="External"/><Relationship Id="rId201" Type="http://schemas.openxmlformats.org/officeDocument/2006/relationships/hyperlink" Target="http://scores.espn.go.com/nhl/players/profile?playerId=1898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:XFD16"/>
    </sheetView>
  </sheetViews>
  <sheetFormatPr defaultRowHeight="12.75"/>
  <cols>
    <col min="1" max="1" width="15.5703125" bestFit="1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0</v>
      </c>
      <c r="B2">
        <f>SUMIF('October Raw Data'!$A:$A,'October Summary'!$A2,'October Raw Data'!B:B)</f>
        <v>1</v>
      </c>
      <c r="C2">
        <f>SUMIF('October Raw Data'!$A:$A,'October Summary'!$A2,'October Raw Data'!C:C)</f>
        <v>6</v>
      </c>
      <c r="D2">
        <f>SUMIF('October Raw Data'!$A:$A,'October Summary'!$A2,'October Raw Data'!D:D)</f>
        <v>-2</v>
      </c>
      <c r="E2">
        <f>SUMIF('October Raw Data'!$A:$A,'October Summary'!$A2,'October Raw Data'!E:E)</f>
        <v>26</v>
      </c>
      <c r="F2">
        <f>SUMIF('October Raw Data'!$A:$A,'October Summary'!$A2,'October Raw Data'!F:F)</f>
        <v>25</v>
      </c>
      <c r="G2">
        <f>SUMIF('October Raw Data'!$A:$A,'October Summary'!$A2,'October Raw Data'!G:G)</f>
        <v>13</v>
      </c>
      <c r="H2">
        <f>SUMIF('October Raw Data'!$A:$A,'October Summary'!$A2,'October Raw Data'!H:H)</f>
        <v>2</v>
      </c>
      <c r="I2">
        <f>SUMIF('October Raw Data'!$A:$A,'October Summary'!$A2,'October Raw Data'!I:I)</f>
        <v>4</v>
      </c>
      <c r="J2">
        <f>SUMIF('October Raw Data'!$A:$A,'October Summary'!$A2,'October Raw Data'!J:J)</f>
        <v>4</v>
      </c>
      <c r="K2">
        <f>SUMIF('October Raw Data'!$A:$A,'October Summary'!$A2,'October Raw Data'!K:K)</f>
        <v>3</v>
      </c>
      <c r="L2">
        <f>SUMIF('October Raw Data'!$A:$A,'October Summary'!$A2,'October Raw Data'!L:L)</f>
        <v>10</v>
      </c>
      <c r="M2">
        <f>SUMIF('October Raw Data'!$A:$A,'October Summary'!$A2,'October Raw Data'!M:M)</f>
        <v>257</v>
      </c>
      <c r="N2" s="12">
        <f>AVERAGEIF('October Raw Data'!$A:$A,'October Summary'!$A2,'October Raw Data'!N:N)</f>
        <v>1.0583333333333333</v>
      </c>
      <c r="O2" s="12">
        <f>AVERAGEIF('October Raw Data'!$A:$A,'October Summary'!$A2,'October Raw Data'!O:O)</f>
        <v>0.22870370370370374</v>
      </c>
      <c r="P2" s="12">
        <f>AVERAGEIF('October Raw Data'!$A:$A,'October Summary'!$A2,'October Raw Data'!P:P)</f>
        <v>0.13225308641975309</v>
      </c>
      <c r="Q2" s="12">
        <f>AVERAGEIF('October Raw Data'!$A:$A,'October Summary'!$A2,'October Raw Data'!Q:Q)</f>
        <v>0.69737654320987652</v>
      </c>
      <c r="R2">
        <f>SUMIF('October Raw Data'!$A:$A,'October Summary'!$A2,'October Raw Data'!R:R)</f>
        <v>0</v>
      </c>
      <c r="S2">
        <f>SUMIF('October Raw Data'!$A:$A,'October Summary'!$A2,'October Raw Data'!S:S)</f>
        <v>0</v>
      </c>
      <c r="T2" s="13">
        <f>AVERAGEIF('October Raw Data'!$A:$A,'October Summary'!$A2,'October Raw Data'!T:T)</f>
        <v>0</v>
      </c>
      <c r="U2">
        <f>SUMIF('October Raw Data'!$A:$A,'October Summary'!$A2,'October Raw Data'!U:U)</f>
        <v>9</v>
      </c>
    </row>
    <row r="3" spans="1:21">
      <c r="A3" t="s">
        <v>1</v>
      </c>
      <c r="B3">
        <f>SUMIF('October Raw Data'!$A:$A,'October Summary'!$A3,'October Raw Data'!B:B)</f>
        <v>2</v>
      </c>
      <c r="C3">
        <f>SUMIF('October Raw Data'!$A:$A,'October Summary'!$A3,'October Raw Data'!C:C)</f>
        <v>4</v>
      </c>
      <c r="D3">
        <f>SUMIF('October Raw Data'!$A:$A,'October Summary'!$A3,'October Raw Data'!D:D)</f>
        <v>0</v>
      </c>
      <c r="E3">
        <f>SUMIF('October Raw Data'!$A:$A,'October Summary'!$A3,'October Raw Data'!E:E)</f>
        <v>24</v>
      </c>
      <c r="F3">
        <f>SUMIF('October Raw Data'!$A:$A,'October Summary'!$A3,'October Raw Data'!F:F)</f>
        <v>22</v>
      </c>
      <c r="G3">
        <f>SUMIF('October Raw Data'!$A:$A,'October Summary'!$A3,'October Raw Data'!G:G)</f>
        <v>3</v>
      </c>
      <c r="H3">
        <f>SUMIF('October Raw Data'!$A:$A,'October Summary'!$A3,'October Raw Data'!H:H)</f>
        <v>7</v>
      </c>
      <c r="I3">
        <f>SUMIF('October Raw Data'!$A:$A,'October Summary'!$A3,'October Raw Data'!I:I)</f>
        <v>26</v>
      </c>
      <c r="J3">
        <f>SUMIF('October Raw Data'!$A:$A,'October Summary'!$A3,'October Raw Data'!J:J)</f>
        <v>16</v>
      </c>
      <c r="K3">
        <f>SUMIF('October Raw Data'!$A:$A,'October Summary'!$A3,'October Raw Data'!K:K)</f>
        <v>6</v>
      </c>
      <c r="L3">
        <f>SUMIF('October Raw Data'!$A:$A,'October Summary'!$A3,'October Raw Data'!L:L)</f>
        <v>5</v>
      </c>
      <c r="M3">
        <f>SUMIF('October Raw Data'!$A:$A,'October Summary'!$A3,'October Raw Data'!M:M)</f>
        <v>202</v>
      </c>
      <c r="N3" s="12">
        <f>AVERAGEIF('October Raw Data'!$A:$A,'October Summary'!$A3,'October Raw Data'!N:N)</f>
        <v>0.69614197530864197</v>
      </c>
      <c r="O3" s="12">
        <f>AVERAGEIF('October Raw Data'!$A:$A,'October Summary'!$A3,'October Raw Data'!O:O)</f>
        <v>0.11141975308641976</v>
      </c>
      <c r="P3" s="12">
        <f>AVERAGEIF('October Raw Data'!$A:$A,'October Summary'!$A3,'October Raw Data'!P:P)</f>
        <v>5.1697530864197533E-3</v>
      </c>
      <c r="Q3" s="12">
        <f>AVERAGEIF('October Raw Data'!$A:$A,'October Summary'!$A3,'October Raw Data'!Q:Q)</f>
        <v>0.57955246913580238</v>
      </c>
      <c r="R3">
        <f>SUMIF('October Raw Data'!$A:$A,'October Summary'!$A3,'October Raw Data'!R:R)</f>
        <v>3</v>
      </c>
      <c r="S3">
        <f>SUMIF('October Raw Data'!$A:$A,'October Summary'!$A3,'October Raw Data'!S:S)</f>
        <v>7</v>
      </c>
      <c r="T3" s="13">
        <f>AVERAGEIF('October Raw Data'!$A:$A,'October Summary'!$A3,'October Raw Data'!T:T)</f>
        <v>17.588888888888889</v>
      </c>
      <c r="U3">
        <f>SUMIF('October Raw Data'!$A:$A,'October Summary'!$A3,'October Raw Data'!U:U)</f>
        <v>9</v>
      </c>
    </row>
    <row r="4" spans="1:21">
      <c r="A4" t="s">
        <v>2</v>
      </c>
      <c r="B4">
        <f>SUMIF('October Raw Data'!$A:$A,'October Summary'!$A4,'October Raw Data'!B:B)</f>
        <v>4</v>
      </c>
      <c r="C4">
        <f>SUMIF('October Raw Data'!$A:$A,'October Summary'!$A4,'October Raw Data'!C:C)</f>
        <v>0</v>
      </c>
      <c r="D4">
        <f>SUMIF('October Raw Data'!$A:$A,'October Summary'!$A4,'October Raw Data'!D:D)</f>
        <v>1</v>
      </c>
      <c r="E4">
        <f>SUMIF('October Raw Data'!$A:$A,'October Summary'!$A4,'October Raw Data'!E:E)</f>
        <v>34</v>
      </c>
      <c r="F4">
        <f>SUMIF('October Raw Data'!$A:$A,'October Summary'!$A4,'October Raw Data'!F:F)</f>
        <v>30</v>
      </c>
      <c r="G4">
        <f>SUMIF('October Raw Data'!$A:$A,'October Summary'!$A4,'October Raw Data'!G:G)</f>
        <v>14</v>
      </c>
      <c r="H4">
        <f>SUMIF('October Raw Data'!$A:$A,'October Summary'!$A4,'October Raw Data'!H:H)</f>
        <v>2</v>
      </c>
      <c r="I4">
        <f>SUMIF('October Raw Data'!$A:$A,'October Summary'!$A4,'October Raw Data'!I:I)</f>
        <v>4</v>
      </c>
      <c r="J4">
        <f>SUMIF('October Raw Data'!$A:$A,'October Summary'!$A4,'October Raw Data'!J:J)</f>
        <v>3</v>
      </c>
      <c r="K4">
        <f>SUMIF('October Raw Data'!$A:$A,'October Summary'!$A4,'October Raw Data'!K:K)</f>
        <v>1</v>
      </c>
      <c r="L4">
        <f>SUMIF('October Raw Data'!$A:$A,'October Summary'!$A4,'October Raw Data'!L:L)</f>
        <v>3</v>
      </c>
      <c r="M4">
        <f>SUMIF('October Raw Data'!$A:$A,'October Summary'!$A4,'October Raw Data'!M:M)</f>
        <v>202</v>
      </c>
      <c r="N4" s="12">
        <f>AVERAGEIF('October Raw Data'!$A:$A,'October Summary'!$A4,'October Raw Data'!N:N)</f>
        <v>0.68811728395061733</v>
      </c>
      <c r="O4" s="12">
        <f>AVERAGEIF('October Raw Data'!$A:$A,'October Summary'!$A4,'October Raw Data'!O:O)</f>
        <v>0.10570987654320989</v>
      </c>
      <c r="P4" s="12">
        <f>AVERAGEIF('October Raw Data'!$A:$A,'October Summary'!$A4,'October Raw Data'!P:P)</f>
        <v>4.2669753086419758E-2</v>
      </c>
      <c r="Q4" s="12">
        <f>AVERAGEIF('October Raw Data'!$A:$A,'October Summary'!$A4,'October Raw Data'!Q:Q)</f>
        <v>0.53973765432098764</v>
      </c>
      <c r="R4">
        <f>SUMIF('October Raw Data'!$A:$A,'October Summary'!$A4,'October Raw Data'!R:R)</f>
        <v>61</v>
      </c>
      <c r="S4">
        <f>SUMIF('October Raw Data'!$A:$A,'October Summary'!$A4,'October Raw Data'!S:S)</f>
        <v>45</v>
      </c>
      <c r="T4" s="13">
        <f>AVERAGEIF('October Raw Data'!$A:$A,'October Summary'!$A4,'October Raw Data'!T:T)</f>
        <v>57.155555555555566</v>
      </c>
      <c r="U4">
        <f>SUMIF('October Raw Data'!$A:$A,'October Summary'!$A4,'October Raw Data'!U:U)</f>
        <v>9</v>
      </c>
    </row>
    <row r="5" spans="1:21">
      <c r="A5" t="s">
        <v>3</v>
      </c>
      <c r="B5">
        <f>SUMIF('October Raw Data'!$A:$A,'October Summary'!$A5,'October Raw Data'!B:B)</f>
        <v>0</v>
      </c>
      <c r="C5">
        <f>SUMIF('October Raw Data'!$A:$A,'October Summary'!$A5,'October Raw Data'!C:C)</f>
        <v>2</v>
      </c>
      <c r="D5">
        <f>SUMIF('October Raw Data'!$A:$A,'October Summary'!$A5,'October Raw Data'!D:D)</f>
        <v>4</v>
      </c>
      <c r="E5">
        <f>SUMIF('October Raw Data'!$A:$A,'October Summary'!$A5,'October Raw Data'!E:E)</f>
        <v>14</v>
      </c>
      <c r="F5">
        <f>SUMIF('October Raw Data'!$A:$A,'October Summary'!$A5,'October Raw Data'!F:F)</f>
        <v>14</v>
      </c>
      <c r="G5">
        <f>SUMIF('October Raw Data'!$A:$A,'October Summary'!$A5,'October Raw Data'!G:G)</f>
        <v>12</v>
      </c>
      <c r="H5">
        <f>SUMIF('October Raw Data'!$A:$A,'October Summary'!$A5,'October Raw Data'!H:H)</f>
        <v>4</v>
      </c>
      <c r="I5">
        <f>SUMIF('October Raw Data'!$A:$A,'October Summary'!$A5,'October Raw Data'!I:I)</f>
        <v>8</v>
      </c>
      <c r="J5">
        <f>SUMIF('October Raw Data'!$A:$A,'October Summary'!$A5,'October Raw Data'!J:J)</f>
        <v>7</v>
      </c>
      <c r="K5">
        <f>SUMIF('October Raw Data'!$A:$A,'October Summary'!$A5,'October Raw Data'!K:K)</f>
        <v>0</v>
      </c>
      <c r="L5">
        <f>SUMIF('October Raw Data'!$A:$A,'October Summary'!$A5,'October Raw Data'!L:L)</f>
        <v>5</v>
      </c>
      <c r="M5">
        <f>SUMIF('October Raw Data'!$A:$A,'October Summary'!$A5,'October Raw Data'!M:M)</f>
        <v>209</v>
      </c>
      <c r="N5" s="12">
        <f>AVERAGEIF('October Raw Data'!$A:$A,'October Summary'!$A5,'October Raw Data'!N:N)</f>
        <v>0.76250000000000007</v>
      </c>
      <c r="O5" s="12">
        <f>AVERAGEIF('October Raw Data'!$A:$A,'October Summary'!$A5,'October Raw Data'!O:O)</f>
        <v>0.10972222222222222</v>
      </c>
      <c r="P5" s="12">
        <f>AVERAGEIF('October Raw Data'!$A:$A,'October Summary'!$A5,'October Raw Data'!P:P)</f>
        <v>6.6280864197530862E-2</v>
      </c>
      <c r="Q5" s="12">
        <f>AVERAGEIF('October Raw Data'!$A:$A,'October Summary'!$A5,'October Raw Data'!Q:Q)</f>
        <v>0.58649691358024691</v>
      </c>
      <c r="R5">
        <f>SUMIF('October Raw Data'!$A:$A,'October Summary'!$A5,'October Raw Data'!R:R)</f>
        <v>0</v>
      </c>
      <c r="S5">
        <f>SUMIF('October Raw Data'!$A:$A,'October Summary'!$A5,'October Raw Data'!S:S)</f>
        <v>0</v>
      </c>
      <c r="T5" s="13">
        <f>AVERAGEIF('October Raw Data'!$A:$A,'October Summary'!$A5,'October Raw Data'!T:T)</f>
        <v>0</v>
      </c>
      <c r="U5">
        <f>SUMIF('October Raw Data'!$A:$A,'October Summary'!$A5,'October Raw Data'!U:U)</f>
        <v>9</v>
      </c>
    </row>
    <row r="6" spans="1:21">
      <c r="A6" t="s">
        <v>4</v>
      </c>
      <c r="B6">
        <f>SUMIF('October Raw Data'!$A:$A,'October Summary'!$A6,'October Raw Data'!B:B)</f>
        <v>5</v>
      </c>
      <c r="C6">
        <f>SUMIF('October Raw Data'!$A:$A,'October Summary'!$A6,'October Raw Data'!C:C)</f>
        <v>8</v>
      </c>
      <c r="D6">
        <f>SUMIF('October Raw Data'!$A:$A,'October Summary'!$A6,'October Raw Data'!D:D)</f>
        <v>3</v>
      </c>
      <c r="E6">
        <f>SUMIF('October Raw Data'!$A:$A,'October Summary'!$A6,'October Raw Data'!E:E)</f>
        <v>26</v>
      </c>
      <c r="F6">
        <f>SUMIF('October Raw Data'!$A:$A,'October Summary'!$A6,'October Raw Data'!F:F)</f>
        <v>21</v>
      </c>
      <c r="G6">
        <f>SUMIF('October Raw Data'!$A:$A,'October Summary'!$A6,'October Raw Data'!G:G)</f>
        <v>1</v>
      </c>
      <c r="H6">
        <f>SUMIF('October Raw Data'!$A:$A,'October Summary'!$A6,'October Raw Data'!H:H)</f>
        <v>7</v>
      </c>
      <c r="I6">
        <f>SUMIF('October Raw Data'!$A:$A,'October Summary'!$A6,'October Raw Data'!I:I)</f>
        <v>14</v>
      </c>
      <c r="J6">
        <f>SUMIF('October Raw Data'!$A:$A,'October Summary'!$A6,'October Raw Data'!J:J)</f>
        <v>7</v>
      </c>
      <c r="K6">
        <f>SUMIF('October Raw Data'!$A:$A,'October Summary'!$A6,'October Raw Data'!K:K)</f>
        <v>8</v>
      </c>
      <c r="L6">
        <f>SUMIF('October Raw Data'!$A:$A,'October Summary'!$A6,'October Raw Data'!L:L)</f>
        <v>10</v>
      </c>
      <c r="M6">
        <f>SUMIF('October Raw Data'!$A:$A,'October Summary'!$A6,'October Raw Data'!M:M)</f>
        <v>215</v>
      </c>
      <c r="N6" s="12">
        <f>AVERAGEIF('October Raw Data'!$A:$A,'October Summary'!$A6,'October Raw Data'!N:N)</f>
        <v>0.82384259259259252</v>
      </c>
      <c r="O6" s="12">
        <f>AVERAGEIF('October Raw Data'!$A:$A,'October Summary'!$A6,'October Raw Data'!O:O)</f>
        <v>0.19475308641975309</v>
      </c>
      <c r="P6" s="12">
        <f>AVERAGEIF('October Raw Data'!$A:$A,'October Summary'!$A6,'October Raw Data'!P:P)</f>
        <v>4.6064814814814815E-2</v>
      </c>
      <c r="Q6" s="12">
        <f>AVERAGEIF('October Raw Data'!$A:$A,'October Summary'!$A6,'October Raw Data'!Q:Q)</f>
        <v>0.5830246913580247</v>
      </c>
      <c r="R6">
        <f>SUMIF('October Raw Data'!$A:$A,'October Summary'!$A6,'October Raw Data'!R:R)</f>
        <v>2</v>
      </c>
      <c r="S6">
        <f>SUMIF('October Raw Data'!$A:$A,'October Summary'!$A6,'October Raw Data'!S:S)</f>
        <v>4</v>
      </c>
      <c r="T6" s="13">
        <f>AVERAGEIF('October Raw Data'!$A:$A,'October Summary'!$A6,'October Raw Data'!T:T)</f>
        <v>9.2555555555555546</v>
      </c>
      <c r="U6">
        <f>SUMIF('October Raw Data'!$A:$A,'October Summary'!$A6,'October Raw Data'!U:U)</f>
        <v>9</v>
      </c>
    </row>
    <row r="7" spans="1:21">
      <c r="A7" t="s">
        <v>5</v>
      </c>
      <c r="B7">
        <f>SUMIF('October Raw Data'!$A:$A,'October Summary'!$A7,'October Raw Data'!B:B)</f>
        <v>0</v>
      </c>
      <c r="C7">
        <f>SUMIF('October Raw Data'!$A:$A,'October Summary'!$A7,'October Raw Data'!C:C)</f>
        <v>1</v>
      </c>
      <c r="D7">
        <f>SUMIF('October Raw Data'!$A:$A,'October Summary'!$A7,'October Raw Data'!D:D)</f>
        <v>5</v>
      </c>
      <c r="E7">
        <f>SUMIF('October Raw Data'!$A:$A,'October Summary'!$A7,'October Raw Data'!E:E)</f>
        <v>5</v>
      </c>
      <c r="F7">
        <f>SUMIF('October Raw Data'!$A:$A,'October Summary'!$A7,'October Raw Data'!F:F)</f>
        <v>5</v>
      </c>
      <c r="G7">
        <f>SUMIF('October Raw Data'!$A:$A,'October Summary'!$A7,'October Raw Data'!G:G)</f>
        <v>13</v>
      </c>
      <c r="H7">
        <f>SUMIF('October Raw Data'!$A:$A,'October Summary'!$A7,'October Raw Data'!H:H)</f>
        <v>0</v>
      </c>
      <c r="I7">
        <f>SUMIF('October Raw Data'!$A:$A,'October Summary'!$A7,'October Raw Data'!I:I)</f>
        <v>0</v>
      </c>
      <c r="J7">
        <f>SUMIF('October Raw Data'!$A:$A,'October Summary'!$A7,'October Raw Data'!J:J)</f>
        <v>1</v>
      </c>
      <c r="K7">
        <f>SUMIF('October Raw Data'!$A:$A,'October Summary'!$A7,'October Raw Data'!K:K)</f>
        <v>2</v>
      </c>
      <c r="L7">
        <f>SUMIF('October Raw Data'!$A:$A,'October Summary'!$A7,'October Raw Data'!L:L)</f>
        <v>5</v>
      </c>
      <c r="M7">
        <f>SUMIF('October Raw Data'!$A:$A,'October Summary'!$A7,'October Raw Data'!M:M)</f>
        <v>186</v>
      </c>
      <c r="N7" s="12">
        <f>AVERAGEIF('October Raw Data'!$A:$A,'October Summary'!$A7,'October Raw Data'!N:N)</f>
        <v>0.65293209876543223</v>
      </c>
      <c r="O7" s="12">
        <f>AVERAGEIF('October Raw Data'!$A:$A,'October Summary'!$A7,'October Raw Data'!O:O)</f>
        <v>4.5524691358024691E-3</v>
      </c>
      <c r="P7" s="12">
        <f>AVERAGEIF('October Raw Data'!$A:$A,'October Summary'!$A7,'October Raw Data'!P:P)</f>
        <v>6.6975308641975304E-2</v>
      </c>
      <c r="Q7" s="12">
        <f>AVERAGEIF('October Raw Data'!$A:$A,'October Summary'!$A7,'October Raw Data'!Q:Q)</f>
        <v>0.58140432098765438</v>
      </c>
      <c r="R7">
        <f>SUMIF('October Raw Data'!$A:$A,'October Summary'!$A7,'October Raw Data'!R:R)</f>
        <v>0</v>
      </c>
      <c r="S7">
        <f>SUMIF('October Raw Data'!$A:$A,'October Summary'!$A7,'October Raw Data'!S:S)</f>
        <v>0</v>
      </c>
      <c r="T7" s="13">
        <f>AVERAGEIF('October Raw Data'!$A:$A,'October Summary'!$A7,'October Raw Data'!T:T)</f>
        <v>0</v>
      </c>
      <c r="U7">
        <f>SUMIF('October Raw Data'!$A:$A,'October Summary'!$A7,'October Raw Data'!U:U)</f>
        <v>9</v>
      </c>
    </row>
    <row r="8" spans="1:21">
      <c r="A8" t="s">
        <v>6</v>
      </c>
      <c r="B8">
        <f>SUMIF('October Raw Data'!$A:$A,'October Summary'!$A8,'October Raw Data'!B:B)</f>
        <v>4</v>
      </c>
      <c r="C8">
        <f>SUMIF('October Raw Data'!$A:$A,'October Summary'!$A8,'October Raw Data'!C:C)</f>
        <v>7</v>
      </c>
      <c r="D8">
        <f>SUMIF('October Raw Data'!$A:$A,'October Summary'!$A8,'October Raw Data'!D:D)</f>
        <v>-1</v>
      </c>
      <c r="E8">
        <f>SUMIF('October Raw Data'!$A:$A,'October Summary'!$A8,'October Raw Data'!E:E)</f>
        <v>30</v>
      </c>
      <c r="F8">
        <f>SUMIF('October Raw Data'!$A:$A,'October Summary'!$A8,'October Raw Data'!F:F)</f>
        <v>26</v>
      </c>
      <c r="G8">
        <f>SUMIF('October Raw Data'!$A:$A,'October Summary'!$A8,'October Raw Data'!G:G)</f>
        <v>0</v>
      </c>
      <c r="H8">
        <f>SUMIF('October Raw Data'!$A:$A,'October Summary'!$A8,'October Raw Data'!H:H)</f>
        <v>2</v>
      </c>
      <c r="I8">
        <f>SUMIF('October Raw Data'!$A:$A,'October Summary'!$A8,'October Raw Data'!I:I)</f>
        <v>4</v>
      </c>
      <c r="J8">
        <f>SUMIF('October Raw Data'!$A:$A,'October Summary'!$A8,'October Raw Data'!J:J)</f>
        <v>6</v>
      </c>
      <c r="K8">
        <f>SUMIF('October Raw Data'!$A:$A,'October Summary'!$A8,'October Raw Data'!K:K)</f>
        <v>6</v>
      </c>
      <c r="L8">
        <f>SUMIF('October Raw Data'!$A:$A,'October Summary'!$A8,'October Raw Data'!L:L)</f>
        <v>3</v>
      </c>
      <c r="M8">
        <f>SUMIF('October Raw Data'!$A:$A,'October Summary'!$A8,'October Raw Data'!M:M)</f>
        <v>225</v>
      </c>
      <c r="N8" s="12">
        <f>AVERAGEIF('October Raw Data'!$A:$A,'October Summary'!$A8,'October Raw Data'!N:N)</f>
        <v>0.82430555555555551</v>
      </c>
      <c r="O8" s="12">
        <f>AVERAGEIF('October Raw Data'!$A:$A,'October Summary'!$A8,'October Raw Data'!O:O)</f>
        <v>0.19243827160493829</v>
      </c>
      <c r="P8" s="12">
        <f>AVERAGEIF('October Raw Data'!$A:$A,'October Summary'!$A8,'October Raw Data'!P:P)</f>
        <v>7.2762345679012352E-2</v>
      </c>
      <c r="Q8" s="12">
        <f>AVERAGEIF('October Raw Data'!$A:$A,'October Summary'!$A8,'October Raw Data'!Q:Q)</f>
        <v>0.5591049382716049</v>
      </c>
      <c r="R8">
        <f>SUMIF('October Raw Data'!$A:$A,'October Summary'!$A8,'October Raw Data'!R:R)</f>
        <v>34</v>
      </c>
      <c r="S8">
        <f>SUMIF('October Raw Data'!$A:$A,'October Summary'!$A8,'October Raw Data'!S:S)</f>
        <v>18</v>
      </c>
      <c r="T8" s="13">
        <f>AVERAGEIF('October Raw Data'!$A:$A,'October Summary'!$A8,'October Raw Data'!T:T)</f>
        <v>67.222222222222229</v>
      </c>
      <c r="U8">
        <f>SUMIF('October Raw Data'!$A:$A,'October Summary'!$A8,'October Raw Data'!U:U)</f>
        <v>9</v>
      </c>
    </row>
    <row r="9" spans="1:21">
      <c r="A9" t="s">
        <v>7</v>
      </c>
      <c r="B9">
        <f>SUMIF('October Raw Data'!$A:$A,'October Summary'!$A9,'October Raw Data'!B:B)</f>
        <v>0</v>
      </c>
      <c r="C9">
        <f>SUMIF('October Raw Data'!$A:$A,'October Summary'!$A9,'October Raw Data'!C:C)</f>
        <v>1</v>
      </c>
      <c r="D9">
        <f>SUMIF('October Raw Data'!$A:$A,'October Summary'!$A9,'October Raw Data'!D:D)</f>
        <v>-1</v>
      </c>
      <c r="E9">
        <f>SUMIF('October Raw Data'!$A:$A,'October Summary'!$A9,'October Raw Data'!E:E)</f>
        <v>13</v>
      </c>
      <c r="F9">
        <f>SUMIF('October Raw Data'!$A:$A,'October Summary'!$A9,'October Raw Data'!F:F)</f>
        <v>13</v>
      </c>
      <c r="G9">
        <f>SUMIF('October Raw Data'!$A:$A,'October Summary'!$A9,'October Raw Data'!G:G)</f>
        <v>2</v>
      </c>
      <c r="H9">
        <f>SUMIF('October Raw Data'!$A:$A,'October Summary'!$A9,'October Raw Data'!H:H)</f>
        <v>5</v>
      </c>
      <c r="I9">
        <f>SUMIF('October Raw Data'!$A:$A,'October Summary'!$A9,'October Raw Data'!I:I)</f>
        <v>10</v>
      </c>
      <c r="J9">
        <f>SUMIF('October Raw Data'!$A:$A,'October Summary'!$A9,'October Raw Data'!J:J)</f>
        <v>11</v>
      </c>
      <c r="K9">
        <f>SUMIF('October Raw Data'!$A:$A,'October Summary'!$A9,'October Raw Data'!K:K)</f>
        <v>2</v>
      </c>
      <c r="L9">
        <f>SUMIF('October Raw Data'!$A:$A,'October Summary'!$A9,'October Raw Data'!L:L)</f>
        <v>1</v>
      </c>
      <c r="M9">
        <f>SUMIF('October Raw Data'!$A:$A,'October Summary'!$A9,'October Raw Data'!M:M)</f>
        <v>172</v>
      </c>
      <c r="N9" s="12">
        <f>AVERAGEIF('October Raw Data'!$A:$A,'October Summary'!$A9,'October Raw Data'!N:N)</f>
        <v>0.5459104938271605</v>
      </c>
      <c r="O9" s="12">
        <f>AVERAGEIF('October Raw Data'!$A:$A,'October Summary'!$A9,'October Raw Data'!O:O)</f>
        <v>7.7160493827160498E-3</v>
      </c>
      <c r="P9" s="12">
        <f>AVERAGEIF('October Raw Data'!$A:$A,'October Summary'!$A9,'October Raw Data'!P:P)</f>
        <v>3.4182098765432101E-2</v>
      </c>
      <c r="Q9" s="12">
        <f>AVERAGEIF('October Raw Data'!$A:$A,'October Summary'!$A9,'October Raw Data'!Q:Q)</f>
        <v>0.50401234567901232</v>
      </c>
      <c r="R9">
        <f>SUMIF('October Raw Data'!$A:$A,'October Summary'!$A9,'October Raw Data'!R:R)</f>
        <v>1</v>
      </c>
      <c r="S9">
        <f>SUMIF('October Raw Data'!$A:$A,'October Summary'!$A9,'October Raw Data'!S:S)</f>
        <v>1</v>
      </c>
      <c r="T9" s="13">
        <f>AVERAGEIF('October Raw Data'!$A:$A,'October Summary'!$A9,'October Raw Data'!T:T)</f>
        <v>11.111111111111111</v>
      </c>
      <c r="U9">
        <f>SUMIF('October Raw Data'!$A:$A,'October Summary'!$A9,'October Raw Data'!U:U)</f>
        <v>9</v>
      </c>
    </row>
    <row r="10" spans="1:21">
      <c r="A10" t="s">
        <v>8</v>
      </c>
      <c r="B10">
        <f>SUMIF('October Raw Data'!$A:$A,'October Summary'!$A10,'October Raw Data'!B:B)</f>
        <v>0</v>
      </c>
      <c r="C10">
        <f>SUMIF('October Raw Data'!$A:$A,'October Summary'!$A10,'October Raw Data'!C:C)</f>
        <v>0</v>
      </c>
      <c r="D10">
        <f>SUMIF('October Raw Data'!$A:$A,'October Summary'!$A10,'October Raw Data'!D:D)</f>
        <v>-1</v>
      </c>
      <c r="E10">
        <f>SUMIF('October Raw Data'!$A:$A,'October Summary'!$A10,'October Raw Data'!E:E)</f>
        <v>1</v>
      </c>
      <c r="F10">
        <f>SUMIF('October Raw Data'!$A:$A,'October Summary'!$A10,'October Raw Data'!F:F)</f>
        <v>1</v>
      </c>
      <c r="G10">
        <f>SUMIF('October Raw Data'!$A:$A,'October Summary'!$A10,'October Raw Data'!G:G)</f>
        <v>0</v>
      </c>
      <c r="H10">
        <f>SUMIF('October Raw Data'!$A:$A,'October Summary'!$A10,'October Raw Data'!H:H)</f>
        <v>3</v>
      </c>
      <c r="I10">
        <f>SUMIF('October Raw Data'!$A:$A,'October Summary'!$A10,'October Raw Data'!I:I)</f>
        <v>15</v>
      </c>
      <c r="J10">
        <f>SUMIF('October Raw Data'!$A:$A,'October Summary'!$A10,'October Raw Data'!J:J)</f>
        <v>2</v>
      </c>
      <c r="K10">
        <f>SUMIF('October Raw Data'!$A:$A,'October Summary'!$A10,'October Raw Data'!K:K)</f>
        <v>0</v>
      </c>
      <c r="L10">
        <f>SUMIF('October Raw Data'!$A:$A,'October Summary'!$A10,'October Raw Data'!L:L)</f>
        <v>0</v>
      </c>
      <c r="M10">
        <f>SUMIF('October Raw Data'!$A:$A,'October Summary'!$A10,'October Raw Data'!M:M)</f>
        <v>27</v>
      </c>
      <c r="N10" s="12">
        <f>AVERAGEIF('October Raw Data'!$A:$A,'October Summary'!$A10,'October Raw Data'!N:N)</f>
        <v>0.14756944444444445</v>
      </c>
      <c r="O10" s="12">
        <f>AVERAGEIF('October Raw Data'!$A:$A,'October Summary'!$A10,'October Raw Data'!O:O)</f>
        <v>0</v>
      </c>
      <c r="P10" s="12">
        <f>AVERAGEIF('October Raw Data'!$A:$A,'October Summary'!$A10,'October Raw Data'!P:P)</f>
        <v>0</v>
      </c>
      <c r="Q10" s="12">
        <f>AVERAGEIF('October Raw Data'!$A:$A,'October Summary'!$A10,'October Raw Data'!Q:Q)</f>
        <v>0.14756944444444445</v>
      </c>
      <c r="R10">
        <f>SUMIF('October Raw Data'!$A:$A,'October Summary'!$A10,'October Raw Data'!R:R)</f>
        <v>0</v>
      </c>
      <c r="S10">
        <f>SUMIF('October Raw Data'!$A:$A,'October Summary'!$A10,'October Raw Data'!S:S)</f>
        <v>0</v>
      </c>
      <c r="T10" s="13">
        <f>AVERAGEIF('October Raw Data'!$A:$A,'October Summary'!$A10,'October Raw Data'!T:T)</f>
        <v>0</v>
      </c>
      <c r="U10">
        <f>SUMIF('October Raw Data'!$A:$A,'October Summary'!$A10,'October Raw Data'!U:U)</f>
        <v>4</v>
      </c>
    </row>
    <row r="11" spans="1:21">
      <c r="A11" t="s">
        <v>9</v>
      </c>
      <c r="B11">
        <f>SUMIF('October Raw Data'!$A:$A,'October Summary'!$A11,'October Raw Data'!B:B)</f>
        <v>1</v>
      </c>
      <c r="C11">
        <f>SUMIF('October Raw Data'!$A:$A,'October Summary'!$A11,'October Raw Data'!C:C)</f>
        <v>2</v>
      </c>
      <c r="D11">
        <f>SUMIF('October Raw Data'!$A:$A,'October Summary'!$A11,'October Raw Data'!D:D)</f>
        <v>2</v>
      </c>
      <c r="E11">
        <f>SUMIF('October Raw Data'!$A:$A,'October Summary'!$A11,'October Raw Data'!E:E)</f>
        <v>12</v>
      </c>
      <c r="F11">
        <f>SUMIF('October Raw Data'!$A:$A,'October Summary'!$A11,'October Raw Data'!F:F)</f>
        <v>11</v>
      </c>
      <c r="G11">
        <f>SUMIF('October Raw Data'!$A:$A,'October Summary'!$A11,'October Raw Data'!G:G)</f>
        <v>4</v>
      </c>
      <c r="H11">
        <f>SUMIF('October Raw Data'!$A:$A,'October Summary'!$A11,'October Raw Data'!H:H)</f>
        <v>2</v>
      </c>
      <c r="I11">
        <f>SUMIF('October Raw Data'!$A:$A,'October Summary'!$A11,'October Raw Data'!I:I)</f>
        <v>4</v>
      </c>
      <c r="J11">
        <f>SUMIF('October Raw Data'!$A:$A,'October Summary'!$A11,'October Raw Data'!J:J)</f>
        <v>3</v>
      </c>
      <c r="K11">
        <f>SUMIF('October Raw Data'!$A:$A,'October Summary'!$A11,'October Raw Data'!K:K)</f>
        <v>7</v>
      </c>
      <c r="L11">
        <f>SUMIF('October Raw Data'!$A:$A,'October Summary'!$A11,'October Raw Data'!L:L)</f>
        <v>5</v>
      </c>
      <c r="M11">
        <f>SUMIF('October Raw Data'!$A:$A,'October Summary'!$A11,'October Raw Data'!M:M)</f>
        <v>176</v>
      </c>
      <c r="N11" s="12">
        <f>AVERAGEIF('October Raw Data'!$A:$A,'October Summary'!$A11,'October Raw Data'!N:N)</f>
        <v>0.5654320987654321</v>
      </c>
      <c r="O11" s="12">
        <f>AVERAGEIF('October Raw Data'!$A:$A,'October Summary'!$A11,'October Raw Data'!O:O)</f>
        <v>4.7839506172839509E-3</v>
      </c>
      <c r="P11" s="12">
        <f>AVERAGEIF('October Raw Data'!$A:$A,'October Summary'!$A11,'October Raw Data'!P:P)</f>
        <v>6.8055555555555564E-2</v>
      </c>
      <c r="Q11" s="12">
        <f>AVERAGEIF('October Raw Data'!$A:$A,'October Summary'!$A11,'October Raw Data'!Q:Q)</f>
        <v>0.49259259259259264</v>
      </c>
      <c r="R11">
        <f>SUMIF('October Raw Data'!$A:$A,'October Summary'!$A11,'October Raw Data'!R:R)</f>
        <v>6</v>
      </c>
      <c r="S11">
        <f>SUMIF('October Raw Data'!$A:$A,'October Summary'!$A11,'October Raw Data'!S:S)</f>
        <v>3</v>
      </c>
      <c r="T11" s="13">
        <f>AVERAGEIF('October Raw Data'!$A:$A,'October Summary'!$A11,'October Raw Data'!T:T)</f>
        <v>29.633333333333333</v>
      </c>
      <c r="U11">
        <f>SUMIF('October Raw Data'!$A:$A,'October Summary'!$A11,'October Raw Data'!U:U)</f>
        <v>9</v>
      </c>
    </row>
    <row r="12" spans="1:21">
      <c r="A12" t="s">
        <v>10</v>
      </c>
      <c r="B12">
        <f>SUMIF('October Raw Data'!$A:$A,'October Summary'!$A12,'October Raw Data'!B:B)</f>
        <v>0</v>
      </c>
      <c r="C12">
        <f>SUMIF('October Raw Data'!$A:$A,'October Summary'!$A12,'October Raw Data'!C:C)</f>
        <v>2</v>
      </c>
      <c r="D12">
        <f>SUMIF('October Raw Data'!$A:$A,'October Summary'!$A12,'October Raw Data'!D:D)</f>
        <v>2</v>
      </c>
      <c r="E12">
        <f>SUMIF('October Raw Data'!$A:$A,'October Summary'!$A12,'October Raw Data'!E:E)</f>
        <v>8</v>
      </c>
      <c r="F12">
        <f>SUMIF('October Raw Data'!$A:$A,'October Summary'!$A12,'October Raw Data'!F:F)</f>
        <v>8</v>
      </c>
      <c r="G12">
        <f>SUMIF('October Raw Data'!$A:$A,'October Summary'!$A12,'October Raw Data'!G:G)</f>
        <v>12</v>
      </c>
      <c r="H12">
        <f>SUMIF('October Raw Data'!$A:$A,'October Summary'!$A12,'October Raw Data'!H:H)</f>
        <v>3</v>
      </c>
      <c r="I12">
        <f>SUMIF('October Raw Data'!$A:$A,'October Summary'!$A12,'October Raw Data'!I:I)</f>
        <v>9</v>
      </c>
      <c r="J12">
        <f>SUMIF('October Raw Data'!$A:$A,'October Summary'!$A12,'October Raw Data'!J:J)</f>
        <v>19</v>
      </c>
      <c r="K12">
        <f>SUMIF('October Raw Data'!$A:$A,'October Summary'!$A12,'October Raw Data'!K:K)</f>
        <v>5</v>
      </c>
      <c r="L12">
        <f>SUMIF('October Raw Data'!$A:$A,'October Summary'!$A12,'October Raw Data'!L:L)</f>
        <v>2</v>
      </c>
      <c r="M12">
        <f>SUMIF('October Raw Data'!$A:$A,'October Summary'!$A12,'October Raw Data'!M:M)</f>
        <v>237</v>
      </c>
      <c r="N12" s="12">
        <f>AVERAGEIF('October Raw Data'!$A:$A,'October Summary'!$A12,'October Raw Data'!N:N)</f>
        <v>0.79814814814814816</v>
      </c>
      <c r="O12" s="12">
        <f>AVERAGEIF('October Raw Data'!$A:$A,'October Summary'!$A12,'October Raw Data'!O:O)</f>
        <v>6.3888888888888898E-2</v>
      </c>
      <c r="P12" s="12">
        <f>AVERAGEIF('October Raw Data'!$A:$A,'October Summary'!$A12,'October Raw Data'!P:P)</f>
        <v>0.11165123456790121</v>
      </c>
      <c r="Q12" s="12">
        <f>AVERAGEIF('October Raw Data'!$A:$A,'October Summary'!$A12,'October Raw Data'!Q:Q)</f>
        <v>0.62260802469135801</v>
      </c>
      <c r="R12">
        <f>SUMIF('October Raw Data'!$A:$A,'October Summary'!$A12,'October Raw Data'!R:R)</f>
        <v>0</v>
      </c>
      <c r="S12">
        <f>SUMIF('October Raw Data'!$A:$A,'October Summary'!$A12,'October Raw Data'!S:S)</f>
        <v>0</v>
      </c>
      <c r="T12" s="13">
        <f>AVERAGEIF('October Raw Data'!$A:$A,'October Summary'!$A12,'October Raw Data'!T:T)</f>
        <v>0</v>
      </c>
      <c r="U12">
        <f>SUMIF('October Raw Data'!$A:$A,'October Summary'!$A12,'October Raw Data'!U:U)</f>
        <v>9</v>
      </c>
    </row>
    <row r="13" spans="1:21">
      <c r="A13" t="s">
        <v>11</v>
      </c>
      <c r="B13">
        <f>SUMIF('October Raw Data'!$A:$A,'October Summary'!$A13,'October Raw Data'!B:B)</f>
        <v>1</v>
      </c>
      <c r="C13">
        <f>SUMIF('October Raw Data'!$A:$A,'October Summary'!$A13,'October Raw Data'!C:C)</f>
        <v>1</v>
      </c>
      <c r="D13">
        <f>SUMIF('October Raw Data'!$A:$A,'October Summary'!$A13,'October Raw Data'!D:D)</f>
        <v>2</v>
      </c>
      <c r="E13">
        <f>SUMIF('October Raw Data'!$A:$A,'October Summary'!$A13,'October Raw Data'!E:E)</f>
        <v>12</v>
      </c>
      <c r="F13">
        <f>SUMIF('October Raw Data'!$A:$A,'October Summary'!$A13,'October Raw Data'!F:F)</f>
        <v>11</v>
      </c>
      <c r="G13">
        <f>SUMIF('October Raw Data'!$A:$A,'October Summary'!$A13,'October Raw Data'!G:G)</f>
        <v>4</v>
      </c>
      <c r="H13">
        <f>SUMIF('October Raw Data'!$A:$A,'October Summary'!$A13,'October Raw Data'!H:H)</f>
        <v>6</v>
      </c>
      <c r="I13">
        <f>SUMIF('October Raw Data'!$A:$A,'October Summary'!$A13,'October Raw Data'!I:I)</f>
        <v>18</v>
      </c>
      <c r="J13">
        <f>SUMIF('October Raw Data'!$A:$A,'October Summary'!$A13,'October Raw Data'!J:J)</f>
        <v>14</v>
      </c>
      <c r="K13">
        <f>SUMIF('October Raw Data'!$A:$A,'October Summary'!$A13,'October Raw Data'!K:K)</f>
        <v>4</v>
      </c>
      <c r="L13">
        <f>SUMIF('October Raw Data'!$A:$A,'October Summary'!$A13,'October Raw Data'!L:L)</f>
        <v>4</v>
      </c>
      <c r="M13">
        <f>SUMIF('October Raw Data'!$A:$A,'October Summary'!$A13,'October Raw Data'!M:M)</f>
        <v>140</v>
      </c>
      <c r="N13" s="12">
        <f>AVERAGEIF('October Raw Data'!$A:$A,'October Summary'!$A13,'October Raw Data'!N:N)</f>
        <v>0.40462962962962956</v>
      </c>
      <c r="O13" s="12">
        <f>AVERAGEIF('October Raw Data'!$A:$A,'October Summary'!$A13,'October Raw Data'!O:O)</f>
        <v>0</v>
      </c>
      <c r="P13" s="12">
        <f>AVERAGEIF('October Raw Data'!$A:$A,'October Summary'!$A13,'October Raw Data'!P:P)</f>
        <v>8.4490740740740741E-2</v>
      </c>
      <c r="Q13" s="12">
        <f>AVERAGEIF('October Raw Data'!$A:$A,'October Summary'!$A13,'October Raw Data'!Q:Q)</f>
        <v>0.32013888888888892</v>
      </c>
      <c r="R13">
        <f>SUMIF('October Raw Data'!$A:$A,'October Summary'!$A13,'October Raw Data'!R:R)</f>
        <v>46</v>
      </c>
      <c r="S13">
        <f>SUMIF('October Raw Data'!$A:$A,'October Summary'!$A13,'October Raw Data'!S:S)</f>
        <v>28</v>
      </c>
      <c r="T13" s="13">
        <f>AVERAGEIF('October Raw Data'!$A:$A,'October Summary'!$A13,'October Raw Data'!T:T)</f>
        <v>61.13333333333334</v>
      </c>
      <c r="U13">
        <f>SUMIF('October Raw Data'!$A:$A,'October Summary'!$A13,'October Raw Data'!U:U)</f>
        <v>9</v>
      </c>
    </row>
    <row r="14" spans="1:21">
      <c r="A14" t="s">
        <v>12</v>
      </c>
      <c r="B14">
        <f>SUMIF('October Raw Data'!$A:$A,'October Summary'!$A14,'October Raw Data'!B:B)</f>
        <v>3</v>
      </c>
      <c r="C14">
        <f>SUMIF('October Raw Data'!$A:$A,'October Summary'!$A14,'October Raw Data'!C:C)</f>
        <v>5</v>
      </c>
      <c r="D14">
        <f>SUMIF('October Raw Data'!$A:$A,'October Summary'!$A14,'October Raw Data'!D:D)</f>
        <v>-6</v>
      </c>
      <c r="E14">
        <f>SUMIF('October Raw Data'!$A:$A,'October Summary'!$A14,'October Raw Data'!E:E)</f>
        <v>42</v>
      </c>
      <c r="F14">
        <f>SUMIF('October Raw Data'!$A:$A,'October Summary'!$A14,'October Raw Data'!F:F)</f>
        <v>39</v>
      </c>
      <c r="G14">
        <f>SUMIF('October Raw Data'!$A:$A,'October Summary'!$A14,'October Raw Data'!G:G)</f>
        <v>10</v>
      </c>
      <c r="H14">
        <f>SUMIF('October Raw Data'!$A:$A,'October Summary'!$A14,'October Raw Data'!H:H)</f>
        <v>1</v>
      </c>
      <c r="I14">
        <f>SUMIF('October Raw Data'!$A:$A,'October Summary'!$A14,'October Raw Data'!I:I)</f>
        <v>2</v>
      </c>
      <c r="J14">
        <f>SUMIF('October Raw Data'!$A:$A,'October Summary'!$A14,'October Raw Data'!J:J)</f>
        <v>4</v>
      </c>
      <c r="K14">
        <f>SUMIF('October Raw Data'!$A:$A,'October Summary'!$A14,'October Raw Data'!K:K)</f>
        <v>4</v>
      </c>
      <c r="L14">
        <f>SUMIF('October Raw Data'!$A:$A,'October Summary'!$A14,'October Raw Data'!L:L)</f>
        <v>5</v>
      </c>
      <c r="M14">
        <f>SUMIF('October Raw Data'!$A:$A,'October Summary'!$A14,'October Raw Data'!M:M)</f>
        <v>216</v>
      </c>
      <c r="N14" s="12">
        <f>AVERAGEIF('October Raw Data'!$A:$A,'October Summary'!$A14,'October Raw Data'!N:N)</f>
        <v>0.75887345679012341</v>
      </c>
      <c r="O14" s="12">
        <f>AVERAGEIF('October Raw Data'!$A:$A,'October Summary'!$A14,'October Raw Data'!O:O)</f>
        <v>0.17785493827160492</v>
      </c>
      <c r="P14" s="12">
        <f>AVERAGEIF('October Raw Data'!$A:$A,'October Summary'!$A14,'October Raw Data'!P:P)</f>
        <v>8.9043209876543211E-2</v>
      </c>
      <c r="Q14" s="12">
        <f>AVERAGEIF('October Raw Data'!$A:$A,'October Summary'!$A14,'October Raw Data'!Q:Q)</f>
        <v>0.49197530864197536</v>
      </c>
      <c r="R14">
        <f>SUMIF('October Raw Data'!$A:$A,'October Summary'!$A14,'October Raw Data'!R:R)</f>
        <v>54</v>
      </c>
      <c r="S14">
        <f>SUMIF('October Raw Data'!$A:$A,'October Summary'!$A14,'October Raw Data'!S:S)</f>
        <v>46</v>
      </c>
      <c r="T14" s="13">
        <f>AVERAGEIF('October Raw Data'!$A:$A,'October Summary'!$A14,'October Raw Data'!T:T)</f>
        <v>54.422222222222224</v>
      </c>
      <c r="U14">
        <f>SUMIF('October Raw Data'!$A:$A,'October Summary'!$A14,'October Raw Data'!U:U)</f>
        <v>9</v>
      </c>
    </row>
    <row r="15" spans="1:21">
      <c r="A15" t="s">
        <v>13</v>
      </c>
      <c r="B15">
        <f>SUMIF('October Raw Data'!$A:$A,'October Summary'!$A15,'October Raw Data'!B:B)</f>
        <v>1</v>
      </c>
      <c r="C15">
        <f>SUMIF('October Raw Data'!$A:$A,'October Summary'!$A15,'October Raw Data'!C:C)</f>
        <v>1</v>
      </c>
      <c r="D15">
        <f>SUMIF('October Raw Data'!$A:$A,'October Summary'!$A15,'October Raw Data'!D:D)</f>
        <v>-5</v>
      </c>
      <c r="E15">
        <f>SUMIF('October Raw Data'!$A:$A,'October Summary'!$A15,'October Raw Data'!E:E)</f>
        <v>26</v>
      </c>
      <c r="F15">
        <f>SUMIF('October Raw Data'!$A:$A,'October Summary'!$A15,'October Raw Data'!F:F)</f>
        <v>25</v>
      </c>
      <c r="G15">
        <f>SUMIF('October Raw Data'!$A:$A,'October Summary'!$A15,'October Raw Data'!G:G)</f>
        <v>1</v>
      </c>
      <c r="H15">
        <f>SUMIF('October Raw Data'!$A:$A,'October Summary'!$A15,'October Raw Data'!H:H)</f>
        <v>3</v>
      </c>
      <c r="I15">
        <f>SUMIF('October Raw Data'!$A:$A,'October Summary'!$A15,'October Raw Data'!I:I)</f>
        <v>6</v>
      </c>
      <c r="J15">
        <f>SUMIF('October Raw Data'!$A:$A,'October Summary'!$A15,'October Raw Data'!J:J)</f>
        <v>21</v>
      </c>
      <c r="K15">
        <f>SUMIF('October Raw Data'!$A:$A,'October Summary'!$A15,'October Raw Data'!K:K)</f>
        <v>7</v>
      </c>
      <c r="L15">
        <f>SUMIF('October Raw Data'!$A:$A,'October Summary'!$A15,'October Raw Data'!L:L)</f>
        <v>6</v>
      </c>
      <c r="M15">
        <f>SUMIF('October Raw Data'!$A:$A,'October Summary'!$A15,'October Raw Data'!M:M)</f>
        <v>192</v>
      </c>
      <c r="N15" s="12">
        <f>AVERAGEIF('October Raw Data'!$A:$A,'October Summary'!$A15,'October Raw Data'!N:N)</f>
        <v>0.60779320987654328</v>
      </c>
      <c r="O15" s="12">
        <f>AVERAGEIF('October Raw Data'!$A:$A,'October Summary'!$A15,'October Raw Data'!O:O)</f>
        <v>0.10462962962962963</v>
      </c>
      <c r="P15" s="12">
        <f>AVERAGEIF('October Raw Data'!$A:$A,'October Summary'!$A15,'October Raw Data'!P:P)</f>
        <v>1.080246913580247E-3</v>
      </c>
      <c r="Q15" s="12">
        <f>AVERAGEIF('October Raw Data'!$A:$A,'October Summary'!$A15,'October Raw Data'!Q:Q)</f>
        <v>0.50208333333333333</v>
      </c>
      <c r="R15">
        <f>SUMIF('October Raw Data'!$A:$A,'October Summary'!$A15,'October Raw Data'!R:R)</f>
        <v>1</v>
      </c>
      <c r="S15">
        <f>SUMIF('October Raw Data'!$A:$A,'October Summary'!$A15,'October Raw Data'!S:S)</f>
        <v>1</v>
      </c>
      <c r="T15" s="13">
        <f>AVERAGEIF('October Raw Data'!$A:$A,'October Summary'!$A15,'October Raw Data'!T:T)</f>
        <v>11.111111111111111</v>
      </c>
      <c r="U15">
        <f>SUMIF('October Raw Data'!$A:$A,'October Summary'!$A15,'October Raw Data'!U:U)</f>
        <v>9</v>
      </c>
    </row>
    <row r="16" spans="1:21">
      <c r="A16" t="s">
        <v>14</v>
      </c>
      <c r="B16">
        <f>SUMIF('October Raw Data'!$A:$A,'October Summary'!$A16,'October Raw Data'!B:B)</f>
        <v>5</v>
      </c>
      <c r="C16">
        <f>SUMIF('October Raw Data'!$A:$A,'October Summary'!$A16,'October Raw Data'!C:C)</f>
        <v>10</v>
      </c>
      <c r="D16">
        <f>SUMIF('October Raw Data'!$A:$A,'October Summary'!$A16,'October Raw Data'!D:D)</f>
        <v>-3</v>
      </c>
      <c r="E16">
        <f>SUMIF('October Raw Data'!$A:$A,'October Summary'!$A16,'October Raw Data'!E:E)</f>
        <v>14</v>
      </c>
      <c r="F16">
        <f>SUMIF('October Raw Data'!$A:$A,'October Summary'!$A16,'October Raw Data'!F:F)</f>
        <v>9</v>
      </c>
      <c r="G16">
        <f>SUMIF('October Raw Data'!$A:$A,'October Summary'!$A16,'October Raw Data'!G:G)</f>
        <v>2</v>
      </c>
      <c r="H16">
        <f>SUMIF('October Raw Data'!$A:$A,'October Summary'!$A16,'October Raw Data'!H:H)</f>
        <v>0</v>
      </c>
      <c r="I16">
        <f>SUMIF('October Raw Data'!$A:$A,'October Summary'!$A16,'October Raw Data'!I:I)</f>
        <v>0</v>
      </c>
      <c r="J16">
        <f>SUMIF('October Raw Data'!$A:$A,'October Summary'!$A16,'October Raw Data'!J:J)</f>
        <v>7</v>
      </c>
      <c r="K16">
        <f>SUMIF('October Raw Data'!$A:$A,'October Summary'!$A16,'October Raw Data'!K:K)</f>
        <v>11</v>
      </c>
      <c r="L16">
        <f>SUMIF('October Raw Data'!$A:$A,'October Summary'!$A16,'October Raw Data'!L:L)</f>
        <v>9</v>
      </c>
      <c r="M16">
        <f>SUMIF('October Raw Data'!$A:$A,'October Summary'!$A16,'October Raw Data'!M:M)</f>
        <v>223</v>
      </c>
      <c r="N16" s="12">
        <f>AVERAGEIF('October Raw Data'!$A:$A,'October Summary'!$A16,'October Raw Data'!N:N)</f>
        <v>0.78341049382716044</v>
      </c>
      <c r="O16" s="12">
        <f>AVERAGEIF('October Raw Data'!$A:$A,'October Summary'!$A16,'October Raw Data'!O:O)</f>
        <v>0.19243827160493829</v>
      </c>
      <c r="P16" s="12">
        <f>AVERAGEIF('October Raw Data'!$A:$A,'October Summary'!$A16,'October Raw Data'!P:P)</f>
        <v>4.8225308641975308E-2</v>
      </c>
      <c r="Q16" s="12">
        <f>AVERAGEIF('October Raw Data'!$A:$A,'October Summary'!$A16,'October Raw Data'!Q:Q)</f>
        <v>0.54274691358024685</v>
      </c>
      <c r="R16">
        <f>SUMIF('October Raw Data'!$A:$A,'October Summary'!$A16,'October Raw Data'!R:R)</f>
        <v>83</v>
      </c>
      <c r="S16">
        <f>SUMIF('October Raw Data'!$A:$A,'October Summary'!$A16,'October Raw Data'!S:S)</f>
        <v>72</v>
      </c>
      <c r="T16" s="13">
        <f>AVERAGEIF('October Raw Data'!$A:$A,'October Summary'!$A16,'October Raw Data'!T:T)</f>
        <v>54.055555555555557</v>
      </c>
      <c r="U16">
        <f>SUMIF('October Raw Data'!$A:$A,'October Summary'!$A16,'October Raw Data'!U:U)</f>
        <v>9</v>
      </c>
    </row>
    <row r="17" spans="1:21">
      <c r="A17" t="s">
        <v>15</v>
      </c>
      <c r="B17">
        <f>SUMIF('October Raw Data'!$A:$A,'October Summary'!$A17,'October Raw Data'!B:B)</f>
        <v>0</v>
      </c>
      <c r="C17">
        <f>SUMIF('October Raw Data'!$A:$A,'October Summary'!$A17,'October Raw Data'!C:C)</f>
        <v>0</v>
      </c>
      <c r="D17">
        <f>SUMIF('October Raw Data'!$A:$A,'October Summary'!$A17,'October Raw Data'!D:D)</f>
        <v>-5</v>
      </c>
      <c r="E17">
        <f>SUMIF('October Raw Data'!$A:$A,'October Summary'!$A17,'October Raw Data'!E:E)</f>
        <v>12</v>
      </c>
      <c r="F17">
        <f>SUMIF('October Raw Data'!$A:$A,'October Summary'!$A17,'October Raw Data'!F:F)</f>
        <v>12</v>
      </c>
      <c r="G17">
        <f>SUMIF('October Raw Data'!$A:$A,'October Summary'!$A17,'October Raw Data'!G:G)</f>
        <v>12</v>
      </c>
      <c r="H17">
        <f>SUMIF('October Raw Data'!$A:$A,'October Summary'!$A17,'October Raw Data'!H:H)</f>
        <v>0</v>
      </c>
      <c r="I17">
        <f>SUMIF('October Raw Data'!$A:$A,'October Summary'!$A17,'October Raw Data'!I:I)</f>
        <v>0</v>
      </c>
      <c r="J17">
        <f>SUMIF('October Raw Data'!$A:$A,'October Summary'!$A17,'October Raw Data'!J:J)</f>
        <v>3</v>
      </c>
      <c r="K17">
        <f>SUMIF('October Raw Data'!$A:$A,'October Summary'!$A17,'October Raw Data'!K:K)</f>
        <v>2</v>
      </c>
      <c r="L17">
        <f>SUMIF('October Raw Data'!$A:$A,'October Summary'!$A17,'October Raw Data'!L:L)</f>
        <v>9</v>
      </c>
      <c r="M17">
        <f>SUMIF('October Raw Data'!$A:$A,'October Summary'!$A17,'October Raw Data'!M:M)</f>
        <v>225</v>
      </c>
      <c r="N17" s="12">
        <f>AVERAGEIF('October Raw Data'!$A:$A,'October Summary'!$A17,'October Raw Data'!N:N)</f>
        <v>0.80748456790123457</v>
      </c>
      <c r="O17" s="12">
        <f>AVERAGEIF('October Raw Data'!$A:$A,'October Summary'!$A17,'October Raw Data'!O:O)</f>
        <v>2.6466049382716055E-2</v>
      </c>
      <c r="P17" s="12">
        <f>AVERAGEIF('October Raw Data'!$A:$A,'October Summary'!$A17,'October Raw Data'!P:P)</f>
        <v>9.9922839506172839E-2</v>
      </c>
      <c r="Q17" s="12">
        <f>AVERAGEIF('October Raw Data'!$A:$A,'October Summary'!$A17,'October Raw Data'!Q:Q)</f>
        <v>0.68109567901234569</v>
      </c>
      <c r="R17">
        <f>SUMIF('October Raw Data'!$A:$A,'October Summary'!$A17,'October Raw Data'!R:R)</f>
        <v>0</v>
      </c>
      <c r="S17">
        <f>SUMIF('October Raw Data'!$A:$A,'October Summary'!$A17,'October Raw Data'!S:S)</f>
        <v>0</v>
      </c>
      <c r="T17" s="13">
        <f>AVERAGEIF('October Raw Data'!$A:$A,'October Summary'!$A17,'October Raw Data'!T:T)</f>
        <v>0</v>
      </c>
      <c r="U17">
        <f>SUMIF('October Raw Data'!$A:$A,'October Summary'!$A17,'October Raw Data'!U:U)</f>
        <v>9</v>
      </c>
    </row>
    <row r="18" spans="1:21">
      <c r="A18" t="s">
        <v>16</v>
      </c>
      <c r="B18">
        <f>SUMIF('October Raw Data'!$A:$A,'October Summary'!$A18,'October Raw Data'!B:B)</f>
        <v>1</v>
      </c>
      <c r="C18">
        <f>SUMIF('October Raw Data'!$A:$A,'October Summary'!$A18,'October Raw Data'!C:C)</f>
        <v>0</v>
      </c>
      <c r="D18">
        <f>SUMIF('October Raw Data'!$A:$A,'October Summary'!$A18,'October Raw Data'!D:D)</f>
        <v>-4</v>
      </c>
      <c r="E18">
        <f>SUMIF('October Raw Data'!$A:$A,'October Summary'!$A18,'October Raw Data'!E:E)</f>
        <v>8</v>
      </c>
      <c r="F18">
        <f>SUMIF('October Raw Data'!$A:$A,'October Summary'!$A18,'October Raw Data'!F:F)</f>
        <v>7</v>
      </c>
      <c r="G18">
        <f>SUMIF('October Raw Data'!$A:$A,'October Summary'!$A18,'October Raw Data'!G:G)</f>
        <v>12</v>
      </c>
      <c r="H18">
        <f>SUMIF('October Raw Data'!$A:$A,'October Summary'!$A18,'October Raw Data'!H:H)</f>
        <v>7</v>
      </c>
      <c r="I18">
        <f>SUMIF('October Raw Data'!$A:$A,'October Summary'!$A18,'October Raw Data'!I:I)</f>
        <v>14</v>
      </c>
      <c r="J18">
        <f>SUMIF('October Raw Data'!$A:$A,'October Summary'!$A18,'October Raw Data'!J:J)</f>
        <v>7</v>
      </c>
      <c r="K18">
        <f>SUMIF('October Raw Data'!$A:$A,'October Summary'!$A18,'October Raw Data'!K:K)</f>
        <v>5</v>
      </c>
      <c r="L18">
        <f>SUMIF('October Raw Data'!$A:$A,'October Summary'!$A18,'October Raw Data'!L:L)</f>
        <v>7</v>
      </c>
      <c r="M18">
        <f>SUMIF('October Raw Data'!$A:$A,'October Summary'!$A18,'October Raw Data'!M:M)</f>
        <v>223</v>
      </c>
      <c r="N18" s="12">
        <f>AVERAGEIF('October Raw Data'!$A:$A,'October Summary'!$A18,'October Raw Data'!N:N)</f>
        <v>0.73410493827160506</v>
      </c>
      <c r="O18" s="12">
        <f>AVERAGEIF('October Raw Data'!$A:$A,'October Summary'!$A18,'October Raw Data'!O:O)</f>
        <v>4.3209876543209881E-3</v>
      </c>
      <c r="P18" s="12">
        <f>AVERAGEIF('October Raw Data'!$A:$A,'October Summary'!$A18,'October Raw Data'!P:P)</f>
        <v>7.9938271604938285E-2</v>
      </c>
      <c r="Q18" s="12">
        <f>AVERAGEIF('October Raw Data'!$A:$A,'October Summary'!$A18,'October Raw Data'!Q:Q)</f>
        <v>0.64984567901234558</v>
      </c>
      <c r="R18">
        <f>SUMIF('October Raw Data'!$A:$A,'October Summary'!$A18,'October Raw Data'!R:R)</f>
        <v>0</v>
      </c>
      <c r="S18">
        <f>SUMIF('October Raw Data'!$A:$A,'October Summary'!$A18,'October Raw Data'!S:S)</f>
        <v>0</v>
      </c>
      <c r="T18" s="13">
        <f>AVERAGEIF('October Raw Data'!$A:$A,'October Summary'!$A18,'October Raw Data'!T:T)</f>
        <v>0</v>
      </c>
      <c r="U18">
        <f>SUMIF('October Raw Data'!$A:$A,'October Summary'!$A18,'October Raw Data'!U:U)</f>
        <v>9</v>
      </c>
    </row>
    <row r="19" spans="1:21">
      <c r="A19" t="s">
        <v>17</v>
      </c>
      <c r="B19">
        <f>SUMIF('October Raw Data'!$A:$A,'October Summary'!$A19,'October Raw Data'!B:B)</f>
        <v>0</v>
      </c>
      <c r="C19">
        <f>SUMIF('October Raw Data'!$A:$A,'October Summary'!$A19,'October Raw Data'!C:C)</f>
        <v>0</v>
      </c>
      <c r="D19">
        <f>SUMIF('October Raw Data'!$A:$A,'October Summary'!$A19,'October Raw Data'!D:D)</f>
        <v>0</v>
      </c>
      <c r="E19">
        <f>SUMIF('October Raw Data'!$A:$A,'October Summary'!$A19,'October Raw Data'!E:E)</f>
        <v>0</v>
      </c>
      <c r="F19">
        <f>SUMIF('October Raw Data'!$A:$A,'October Summary'!$A19,'October Raw Data'!F:F)</f>
        <v>0</v>
      </c>
      <c r="G19">
        <f>SUMIF('October Raw Data'!$A:$A,'October Summary'!$A19,'October Raw Data'!G:G)</f>
        <v>0</v>
      </c>
      <c r="H19">
        <f>SUMIF('October Raw Data'!$A:$A,'October Summary'!$A19,'October Raw Data'!H:H)</f>
        <v>0</v>
      </c>
      <c r="I19">
        <f>SUMIF('October Raw Data'!$A:$A,'October Summary'!$A19,'October Raw Data'!I:I)</f>
        <v>0</v>
      </c>
      <c r="J19">
        <f>SUMIF('October Raw Data'!$A:$A,'October Summary'!$A19,'October Raw Data'!J:J)</f>
        <v>0</v>
      </c>
      <c r="K19">
        <f>SUMIF('October Raw Data'!$A:$A,'October Summary'!$A19,'October Raw Data'!K:K)</f>
        <v>0</v>
      </c>
      <c r="L19">
        <f>SUMIF('October Raw Data'!$A:$A,'October Summary'!$A19,'October Raw Data'!L:L)</f>
        <v>0</v>
      </c>
      <c r="M19">
        <f>SUMIF('October Raw Data'!$A:$A,'October Summary'!$A19,'October Raw Data'!M:M)</f>
        <v>8</v>
      </c>
      <c r="N19" s="12">
        <f>AVERAGEIF('October Raw Data'!$A:$A,'October Summary'!$A19,'October Raw Data'!N:N)</f>
        <v>0.20486111111111113</v>
      </c>
      <c r="O19" s="12">
        <f>AVERAGEIF('October Raw Data'!$A:$A,'October Summary'!$A19,'October Raw Data'!O:O)</f>
        <v>0</v>
      </c>
      <c r="P19" s="12">
        <f>AVERAGEIF('October Raw Data'!$A:$A,'October Summary'!$A19,'October Raw Data'!P:P)</f>
        <v>0</v>
      </c>
      <c r="Q19" s="12">
        <f>AVERAGEIF('October Raw Data'!$A:$A,'October Summary'!$A19,'October Raw Data'!Q:Q)</f>
        <v>0.20486111111111113</v>
      </c>
      <c r="R19">
        <f>SUMIF('October Raw Data'!$A:$A,'October Summary'!$A19,'October Raw Data'!R:R)</f>
        <v>0</v>
      </c>
      <c r="S19">
        <f>SUMIF('October Raw Data'!$A:$A,'October Summary'!$A19,'October Raw Data'!S:S)</f>
        <v>0</v>
      </c>
      <c r="T19" s="13">
        <f>AVERAGEIF('October Raw Data'!$A:$A,'October Summary'!$A19,'October Raw Data'!T:T)</f>
        <v>0</v>
      </c>
      <c r="U19">
        <f>SUMIF('October Raw Data'!$A:$A,'October Summary'!$A19,'October Raw Data'!U:U)</f>
        <v>1</v>
      </c>
    </row>
    <row r="20" spans="1:21">
      <c r="A20" t="s">
        <v>25</v>
      </c>
      <c r="B20">
        <f>SUMIF('October Raw Data'!$A:$A,'October Summary'!$A20,'October Raw Data'!B:B)</f>
        <v>0</v>
      </c>
      <c r="C20">
        <f>SUMIF('October Raw Data'!$A:$A,'October Summary'!$A20,'October Raw Data'!C:C)</f>
        <v>1</v>
      </c>
      <c r="D20">
        <f>SUMIF('October Raw Data'!$A:$A,'October Summary'!$A20,'October Raw Data'!D:D)</f>
        <v>1</v>
      </c>
      <c r="E20">
        <f>SUMIF('October Raw Data'!$A:$A,'October Summary'!$A20,'October Raw Data'!E:E)</f>
        <v>5</v>
      </c>
      <c r="F20">
        <f>SUMIF('October Raw Data'!$A:$A,'October Summary'!$A20,'October Raw Data'!F:F)</f>
        <v>5</v>
      </c>
      <c r="G20">
        <f>SUMIF('October Raw Data'!$A:$A,'October Summary'!$A20,'October Raw Data'!G:G)</f>
        <v>2</v>
      </c>
      <c r="H20">
        <f>SUMIF('October Raw Data'!$A:$A,'October Summary'!$A20,'October Raw Data'!H:H)</f>
        <v>6</v>
      </c>
      <c r="I20">
        <f>SUMIF('October Raw Data'!$A:$A,'October Summary'!$A20,'October Raw Data'!I:I)</f>
        <v>29</v>
      </c>
      <c r="J20">
        <f>SUMIF('October Raw Data'!$A:$A,'October Summary'!$A20,'October Raw Data'!J:J)</f>
        <v>7</v>
      </c>
      <c r="K20">
        <f>SUMIF('October Raw Data'!$A:$A,'October Summary'!$A20,'October Raw Data'!K:K)</f>
        <v>2</v>
      </c>
      <c r="L20">
        <f>SUMIF('October Raw Data'!$A:$A,'October Summary'!$A20,'October Raw Data'!L:L)</f>
        <v>2</v>
      </c>
      <c r="M20">
        <f>SUMIF('October Raw Data'!$A:$A,'October Summary'!$A20,'October Raw Data'!M:M)</f>
        <v>80</v>
      </c>
      <c r="N20" s="12">
        <f>AVERAGEIF('October Raw Data'!$A:$A,'October Summary'!$A20,'October Raw Data'!N:N)</f>
        <v>0.40791666666666665</v>
      </c>
      <c r="O20" s="12">
        <f>AVERAGEIF('October Raw Data'!$A:$A,'October Summary'!$A20,'October Raw Data'!O:O)</f>
        <v>3.4722222222222225E-3</v>
      </c>
      <c r="P20" s="12">
        <f>AVERAGEIF('October Raw Data'!$A:$A,'October Summary'!$A20,'October Raw Data'!P:P)</f>
        <v>4.4166666666666667E-2</v>
      </c>
      <c r="Q20" s="12">
        <f>AVERAGEIF('October Raw Data'!$A:$A,'October Summary'!$A20,'October Raw Data'!Q:Q)</f>
        <v>0.36027777777777781</v>
      </c>
      <c r="R20">
        <f>SUMIF('October Raw Data'!$A:$A,'October Summary'!$A20,'October Raw Data'!R:R)</f>
        <v>1</v>
      </c>
      <c r="S20">
        <f>SUMIF('October Raw Data'!$A:$A,'October Summary'!$A20,'October Raw Data'!S:S)</f>
        <v>1</v>
      </c>
      <c r="T20" s="13">
        <f>AVERAGEIF('October Raw Data'!$A:$A,'October Summary'!$A20,'October Raw Data'!T:T)</f>
        <v>20</v>
      </c>
      <c r="U20">
        <f>SUMIF('October Raw Data'!$A:$A,'October Summary'!$A20,'October Raw Data'!U:U)</f>
        <v>5</v>
      </c>
    </row>
    <row r="21" spans="1:21">
      <c r="A21" t="s">
        <v>23</v>
      </c>
      <c r="B21">
        <f>SUMIF('October Raw Data'!$A:$A,'October Summary'!$A21,'October Raw Data'!B:B)</f>
        <v>0</v>
      </c>
      <c r="C21">
        <f>SUMIF('October Raw Data'!$A:$A,'October Summary'!$A21,'October Raw Data'!C:C)</f>
        <v>0</v>
      </c>
      <c r="D21">
        <f>SUMIF('October Raw Data'!$A:$A,'October Summary'!$A21,'October Raw Data'!D:D)</f>
        <v>-1</v>
      </c>
      <c r="E21">
        <f>SUMIF('October Raw Data'!$A:$A,'October Summary'!$A21,'October Raw Data'!E:E)</f>
        <v>1</v>
      </c>
      <c r="F21">
        <f>SUMIF('October Raw Data'!$A:$A,'October Summary'!$A21,'October Raw Data'!F:F)</f>
        <v>1</v>
      </c>
      <c r="G21">
        <f>SUMIF('October Raw Data'!$A:$A,'October Summary'!$A21,'October Raw Data'!G:G)</f>
        <v>0</v>
      </c>
      <c r="H21">
        <f>SUMIF('October Raw Data'!$A:$A,'October Summary'!$A21,'October Raw Data'!H:H)</f>
        <v>0</v>
      </c>
      <c r="I21">
        <f>SUMIF('October Raw Data'!$A:$A,'October Summary'!$A21,'October Raw Data'!I:I)</f>
        <v>0</v>
      </c>
      <c r="J21">
        <f>SUMIF('October Raw Data'!$A:$A,'October Summary'!$A21,'October Raw Data'!J:J)</f>
        <v>2</v>
      </c>
      <c r="K21">
        <f>SUMIF('October Raw Data'!$A:$A,'October Summary'!$A21,'October Raw Data'!K:K)</f>
        <v>0</v>
      </c>
      <c r="L21">
        <f>SUMIF('October Raw Data'!$A:$A,'October Summary'!$A21,'October Raw Data'!L:L)</f>
        <v>1</v>
      </c>
      <c r="M21">
        <f>SUMIF('October Raw Data'!$A:$A,'October Summary'!$A21,'October Raw Data'!M:M)</f>
        <v>12</v>
      </c>
      <c r="N21" s="12">
        <f>AVERAGEIF('October Raw Data'!$A:$A,'October Summary'!$A21,'October Raw Data'!N:N)</f>
        <v>0.31597222222222221</v>
      </c>
      <c r="O21" s="12">
        <f>AVERAGEIF('October Raw Data'!$A:$A,'October Summary'!$A21,'October Raw Data'!O:O)</f>
        <v>0</v>
      </c>
      <c r="P21" s="12">
        <f>AVERAGEIF('October Raw Data'!$A:$A,'October Summary'!$A21,'October Raw Data'!P:P)</f>
        <v>0</v>
      </c>
      <c r="Q21" s="12">
        <f>AVERAGEIF('October Raw Data'!$A:$A,'October Summary'!$A21,'October Raw Data'!Q:Q)</f>
        <v>0.31597222222222221</v>
      </c>
      <c r="R21">
        <f>SUMIF('October Raw Data'!$A:$A,'October Summary'!$A21,'October Raw Data'!R:R)</f>
        <v>0</v>
      </c>
      <c r="S21">
        <f>SUMIF('October Raw Data'!$A:$A,'October Summary'!$A21,'October Raw Data'!S:S)</f>
        <v>0</v>
      </c>
      <c r="T21" s="13">
        <f>AVERAGEIF('October Raw Data'!$A:$A,'October Summary'!$A21,'October Raw Data'!T:T)</f>
        <v>0</v>
      </c>
      <c r="U21">
        <f>SUMIF('October Raw Data'!$A:$A,'October Summary'!$A21,'October Raw Data'!U:U)</f>
        <v>1</v>
      </c>
    </row>
    <row r="22" spans="1:21">
      <c r="A22" t="s">
        <v>20</v>
      </c>
      <c r="B22">
        <f>SUMIF('October Raw Data'!$A:$A,'October Summary'!$A22,'October Raw Data'!B:B)</f>
        <v>1</v>
      </c>
      <c r="C22">
        <f>SUMIF('October Raw Data'!$A:$A,'October Summary'!$A22,'October Raw Data'!C:C)</f>
        <v>1</v>
      </c>
      <c r="D22">
        <f>SUMIF('October Raw Data'!$A:$A,'October Summary'!$A22,'October Raw Data'!D:D)</f>
        <v>0</v>
      </c>
      <c r="E22">
        <f>SUMIF('October Raw Data'!$A:$A,'October Summary'!$A22,'October Raw Data'!E:E)</f>
        <v>7</v>
      </c>
      <c r="F22">
        <f>SUMIF('October Raw Data'!$A:$A,'October Summary'!$A22,'October Raw Data'!F:F)</f>
        <v>6</v>
      </c>
      <c r="G22">
        <f>SUMIF('October Raw Data'!$A:$A,'October Summary'!$A22,'October Raw Data'!G:G)</f>
        <v>1</v>
      </c>
      <c r="H22">
        <f>SUMIF('October Raw Data'!$A:$A,'October Summary'!$A22,'October Raw Data'!H:H)</f>
        <v>0</v>
      </c>
      <c r="I22">
        <f>SUMIF('October Raw Data'!$A:$A,'October Summary'!$A22,'October Raw Data'!I:I)</f>
        <v>0</v>
      </c>
      <c r="J22">
        <f>SUMIF('October Raw Data'!$A:$A,'October Summary'!$A22,'October Raw Data'!J:J)</f>
        <v>8</v>
      </c>
      <c r="K22">
        <f>SUMIF('October Raw Data'!$A:$A,'October Summary'!$A22,'October Raw Data'!K:K)</f>
        <v>3</v>
      </c>
      <c r="L22">
        <f>SUMIF('October Raw Data'!$A:$A,'October Summary'!$A22,'October Raw Data'!L:L)</f>
        <v>0</v>
      </c>
      <c r="M22">
        <f>SUMIF('October Raw Data'!$A:$A,'October Summary'!$A22,'October Raw Data'!M:M)</f>
        <v>103</v>
      </c>
      <c r="N22" s="12">
        <f>AVERAGEIF('October Raw Data'!$A:$A,'October Summary'!$A22,'October Raw Data'!N:N)</f>
        <v>0.40545634920634915</v>
      </c>
      <c r="O22" s="12">
        <f>AVERAGEIF('October Raw Data'!$A:$A,'October Summary'!$A22,'October Raw Data'!O:O)</f>
        <v>0</v>
      </c>
      <c r="P22" s="12">
        <f>AVERAGEIF('October Raw Data'!$A:$A,'October Summary'!$A22,'October Raw Data'!P:P)</f>
        <v>5.1686507936507933E-2</v>
      </c>
      <c r="Q22" s="12">
        <f>AVERAGEIF('October Raw Data'!$A:$A,'October Summary'!$A22,'October Raw Data'!Q:Q)</f>
        <v>0.35376984126984123</v>
      </c>
      <c r="R22">
        <f>SUMIF('October Raw Data'!$A:$A,'October Summary'!$A22,'October Raw Data'!R:R)</f>
        <v>0</v>
      </c>
      <c r="S22">
        <f>SUMIF('October Raw Data'!$A:$A,'October Summary'!$A22,'October Raw Data'!S:S)</f>
        <v>0</v>
      </c>
      <c r="T22" s="13">
        <f>AVERAGEIF('October Raw Data'!$A:$A,'October Summary'!$A22,'October Raw Data'!T:T)</f>
        <v>0</v>
      </c>
      <c r="U22">
        <f>SUMIF('October Raw Data'!$A:$A,'October Summary'!$A22,'October Raw Data'!U:U)</f>
        <v>7</v>
      </c>
    </row>
    <row r="26" spans="1:21" ht="13.5" thickBot="1">
      <c r="A26" s="22" t="s">
        <v>50</v>
      </c>
      <c r="B26" s="22">
        <f>SUM(B2:B25)</f>
        <v>29</v>
      </c>
      <c r="C26" s="22">
        <f t="shared" ref="C26:S26" si="0">SUM(C2:C25)</f>
        <v>52</v>
      </c>
      <c r="D26" s="22">
        <f t="shared" si="0"/>
        <v>-9</v>
      </c>
      <c r="E26" s="22">
        <f t="shared" si="0"/>
        <v>320</v>
      </c>
      <c r="F26" s="22">
        <f t="shared" si="0"/>
        <v>291</v>
      </c>
      <c r="G26" s="22">
        <f t="shared" si="0"/>
        <v>118</v>
      </c>
      <c r="H26" s="22">
        <f t="shared" si="0"/>
        <v>60</v>
      </c>
      <c r="I26" s="22">
        <f t="shared" si="0"/>
        <v>167</v>
      </c>
      <c r="J26" s="22">
        <f t="shared" si="0"/>
        <v>152</v>
      </c>
      <c r="K26" s="22">
        <f t="shared" si="0"/>
        <v>78</v>
      </c>
      <c r="L26" s="22">
        <f t="shared" si="0"/>
        <v>92</v>
      </c>
      <c r="M26" s="22">
        <f t="shared" si="0"/>
        <v>3530</v>
      </c>
      <c r="N26" s="23">
        <f>AVERAGE(N2:N25)</f>
        <v>0.61874931762828578</v>
      </c>
      <c r="O26" s="23">
        <f t="shared" ref="O26:Q26" si="1">AVERAGE(O2:O25)</f>
        <v>7.2993827160493838E-2</v>
      </c>
      <c r="P26" s="23">
        <f t="shared" si="1"/>
        <v>5.4505647938187629E-2</v>
      </c>
      <c r="Q26" s="23">
        <f t="shared" si="1"/>
        <v>0.49124984252960435</v>
      </c>
      <c r="R26" s="22">
        <f t="shared" si="0"/>
        <v>292</v>
      </c>
      <c r="S26" s="22">
        <f t="shared" si="0"/>
        <v>226</v>
      </c>
      <c r="T26" s="24">
        <f>AVERAGE(T2:T25)</f>
        <v>18.699470899470899</v>
      </c>
    </row>
    <row r="27" spans="1:21" ht="13.5" thickTop="1"/>
    <row r="29" spans="1:21">
      <c r="N29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9"/>
  <sheetViews>
    <sheetView zoomScale="92" zoomScaleNormal="92" workbookViewId="0">
      <selection activeCell="T272" sqref="T272"/>
    </sheetView>
  </sheetViews>
  <sheetFormatPr defaultRowHeight="12.75"/>
  <cols>
    <col min="1" max="1" width="17.42578125" customWidth="1"/>
  </cols>
  <sheetData>
    <row r="1" spans="1:21">
      <c r="A1" t="s">
        <v>69</v>
      </c>
      <c r="U1" t="s">
        <v>51</v>
      </c>
    </row>
    <row r="2" spans="1:21" ht="13.5" thickBot="1">
      <c r="A2" s="1" t="s">
        <v>0</v>
      </c>
      <c r="B2" s="2">
        <v>0</v>
      </c>
      <c r="C2" s="2">
        <v>1</v>
      </c>
      <c r="D2" s="2">
        <v>0</v>
      </c>
      <c r="E2" s="2">
        <v>4</v>
      </c>
      <c r="F2" s="2">
        <v>4</v>
      </c>
      <c r="G2" s="2">
        <v>1</v>
      </c>
      <c r="H2" s="2">
        <v>2</v>
      </c>
      <c r="I2" s="2">
        <v>4</v>
      </c>
      <c r="J2" s="2">
        <v>1</v>
      </c>
      <c r="K2" s="2">
        <v>0</v>
      </c>
      <c r="L2" s="2">
        <v>1</v>
      </c>
      <c r="M2" s="2">
        <v>29</v>
      </c>
      <c r="N2" s="4">
        <v>1.0222222222222224</v>
      </c>
      <c r="O2" s="5">
        <v>7.7083333333333337E-2</v>
      </c>
      <c r="P2" s="5">
        <v>8.8888888888888892E-2</v>
      </c>
      <c r="Q2" s="5">
        <v>0.85625000000000007</v>
      </c>
      <c r="R2" s="2">
        <v>0</v>
      </c>
      <c r="S2" s="2">
        <v>0</v>
      </c>
      <c r="T2" s="2">
        <v>0</v>
      </c>
      <c r="U2" s="15">
        <v>1</v>
      </c>
    </row>
    <row r="3" spans="1:21" ht="13.5" thickBot="1">
      <c r="A3" s="6" t="s">
        <v>66</v>
      </c>
      <c r="B3" s="7">
        <v>1</v>
      </c>
      <c r="C3" s="7">
        <v>0</v>
      </c>
      <c r="D3" s="7">
        <v>2</v>
      </c>
      <c r="E3" s="7">
        <v>3</v>
      </c>
      <c r="F3" s="7">
        <v>2</v>
      </c>
      <c r="G3" s="7">
        <v>1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26</v>
      </c>
      <c r="N3" s="8">
        <v>0.75624999999999998</v>
      </c>
      <c r="O3" s="8">
        <v>2.5694444444444447E-2</v>
      </c>
      <c r="P3" s="8">
        <v>6.6666666666666666E-2</v>
      </c>
      <c r="Q3" s="8">
        <v>0.66388888888888886</v>
      </c>
      <c r="R3" s="7">
        <v>0</v>
      </c>
      <c r="S3" s="7">
        <v>0</v>
      </c>
      <c r="T3" s="7">
        <v>0</v>
      </c>
      <c r="U3" s="21">
        <v>1</v>
      </c>
    </row>
    <row r="4" spans="1:21" ht="13.5" thickBot="1">
      <c r="A4" s="1" t="s">
        <v>1</v>
      </c>
      <c r="B4" s="2">
        <v>0</v>
      </c>
      <c r="C4" s="2">
        <v>2</v>
      </c>
      <c r="D4" s="2">
        <v>2</v>
      </c>
      <c r="E4" s="2">
        <v>1</v>
      </c>
      <c r="F4" s="2">
        <v>1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19</v>
      </c>
      <c r="N4" s="5">
        <v>0.60069444444444442</v>
      </c>
      <c r="O4" s="5">
        <v>0</v>
      </c>
      <c r="P4" s="5">
        <v>0</v>
      </c>
      <c r="Q4" s="5">
        <v>0.60069444444444442</v>
      </c>
      <c r="R4" s="2">
        <v>0</v>
      </c>
      <c r="S4" s="2">
        <v>0</v>
      </c>
      <c r="T4" s="2">
        <v>0</v>
      </c>
      <c r="U4" s="15">
        <v>1</v>
      </c>
    </row>
    <row r="5" spans="1:21" ht="13.5" thickBot="1">
      <c r="A5" s="6" t="s">
        <v>2</v>
      </c>
      <c r="B5" s="7">
        <v>2</v>
      </c>
      <c r="C5" s="7">
        <v>0</v>
      </c>
      <c r="D5" s="7">
        <v>2</v>
      </c>
      <c r="E5" s="7">
        <v>3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21</v>
      </c>
      <c r="N5" s="8">
        <v>0.65277777777777779</v>
      </c>
      <c r="O5" s="8">
        <v>1.3888888888888888E-2</v>
      </c>
      <c r="P5" s="8">
        <v>5.2777777777777778E-2</v>
      </c>
      <c r="Q5" s="8">
        <v>0.58611111111111114</v>
      </c>
      <c r="R5" s="7">
        <v>3</v>
      </c>
      <c r="S5" s="7">
        <v>7</v>
      </c>
      <c r="T5" s="7">
        <v>30</v>
      </c>
      <c r="U5" s="21">
        <v>1</v>
      </c>
    </row>
    <row r="6" spans="1:21" ht="13.5" thickBot="1">
      <c r="A6" s="1" t="s">
        <v>55</v>
      </c>
      <c r="B6" s="2">
        <v>0</v>
      </c>
      <c r="C6" s="2">
        <v>1</v>
      </c>
      <c r="D6" s="2">
        <v>1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17</v>
      </c>
      <c r="N6" s="5">
        <v>0.53819444444444442</v>
      </c>
      <c r="O6" s="5">
        <v>0</v>
      </c>
      <c r="P6" s="5">
        <v>0</v>
      </c>
      <c r="Q6" s="5">
        <v>0.53819444444444442</v>
      </c>
      <c r="R6" s="2">
        <v>1</v>
      </c>
      <c r="S6" s="2">
        <v>0</v>
      </c>
      <c r="T6" s="2">
        <v>100</v>
      </c>
      <c r="U6" s="15">
        <v>1</v>
      </c>
    </row>
    <row r="7" spans="1:21" ht="13.5" thickBot="1">
      <c r="A7" s="6" t="s">
        <v>4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21</v>
      </c>
      <c r="N7" s="8">
        <v>0.74097222222222225</v>
      </c>
      <c r="O7" s="8">
        <v>9.5138888888888884E-2</v>
      </c>
      <c r="P7" s="8">
        <v>3.6111111111111115E-2</v>
      </c>
      <c r="Q7" s="8">
        <v>0.60972222222222217</v>
      </c>
      <c r="R7" s="7">
        <v>0</v>
      </c>
      <c r="S7" s="7">
        <v>0</v>
      </c>
      <c r="T7" s="7">
        <v>0</v>
      </c>
      <c r="U7" s="21">
        <v>1</v>
      </c>
    </row>
    <row r="8" spans="1:21" ht="13.5" thickBot="1">
      <c r="A8" s="1" t="s">
        <v>60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25</v>
      </c>
      <c r="N8" s="5">
        <v>0.70208333333333339</v>
      </c>
      <c r="O8" s="5">
        <v>0</v>
      </c>
      <c r="P8" s="5">
        <v>7.2222222222222229E-2</v>
      </c>
      <c r="Q8" s="5">
        <v>0.62986111111111109</v>
      </c>
      <c r="R8" s="2">
        <v>0</v>
      </c>
      <c r="S8" s="2">
        <v>0</v>
      </c>
      <c r="T8" s="2">
        <v>0</v>
      </c>
      <c r="U8" s="15">
        <v>1</v>
      </c>
    </row>
    <row r="9" spans="1:21" ht="13.5" thickBot="1">
      <c r="A9" s="6" t="s">
        <v>6</v>
      </c>
      <c r="B9" s="7">
        <v>1</v>
      </c>
      <c r="C9" s="7">
        <v>0</v>
      </c>
      <c r="D9" s="7">
        <v>0</v>
      </c>
      <c r="E9" s="7">
        <v>3</v>
      </c>
      <c r="F9" s="7">
        <v>2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22</v>
      </c>
      <c r="N9" s="8">
        <v>0.71388888888888891</v>
      </c>
      <c r="O9" s="8">
        <v>8.1250000000000003E-2</v>
      </c>
      <c r="P9" s="8">
        <v>8.5416666666666655E-2</v>
      </c>
      <c r="Q9" s="8">
        <v>0.54722222222222217</v>
      </c>
      <c r="R9" s="7">
        <v>3</v>
      </c>
      <c r="S9" s="7">
        <v>1</v>
      </c>
      <c r="T9" s="7">
        <v>75</v>
      </c>
      <c r="U9" s="21">
        <v>1</v>
      </c>
    </row>
    <row r="10" spans="1:21" ht="13.5" thickBot="1">
      <c r="A10" s="1" t="s">
        <v>25</v>
      </c>
      <c r="B10" s="2">
        <v>0</v>
      </c>
      <c r="C10" s="2">
        <v>0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  <c r="M10" s="2">
        <v>20</v>
      </c>
      <c r="N10" s="5">
        <v>0.51527777777777783</v>
      </c>
      <c r="O10" s="5">
        <v>0</v>
      </c>
      <c r="P10" s="5">
        <v>2.7083333333333334E-2</v>
      </c>
      <c r="Q10" s="5">
        <v>0.48819444444444443</v>
      </c>
      <c r="R10" s="2">
        <v>0</v>
      </c>
      <c r="S10" s="2">
        <v>0</v>
      </c>
      <c r="T10" s="2">
        <v>0</v>
      </c>
      <c r="U10" s="15">
        <v>1</v>
      </c>
    </row>
    <row r="11" spans="1:21" ht="13.5" thickBot="1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18</v>
      </c>
      <c r="N11" s="8">
        <v>0.41805555555555557</v>
      </c>
      <c r="O11" s="8">
        <v>0</v>
      </c>
      <c r="P11" s="8">
        <v>0</v>
      </c>
      <c r="Q11" s="8">
        <v>0.41805555555555557</v>
      </c>
      <c r="R11" s="7">
        <v>1</v>
      </c>
      <c r="S11" s="7">
        <v>1</v>
      </c>
      <c r="T11" s="7">
        <v>50</v>
      </c>
      <c r="U11" s="21">
        <v>1</v>
      </c>
    </row>
    <row r="12" spans="1:21" ht="13.5" thickBot="1">
      <c r="A12" s="1" t="s">
        <v>7</v>
      </c>
      <c r="B12" s="2">
        <v>0</v>
      </c>
      <c r="C12" s="2">
        <v>0</v>
      </c>
      <c r="D12" s="2">
        <v>0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3</v>
      </c>
      <c r="K12" s="2">
        <v>0</v>
      </c>
      <c r="L12" s="2">
        <v>0</v>
      </c>
      <c r="M12" s="2">
        <v>17</v>
      </c>
      <c r="N12" s="5">
        <v>0.54513888888888895</v>
      </c>
      <c r="O12" s="5">
        <v>0</v>
      </c>
      <c r="P12" s="5">
        <v>0</v>
      </c>
      <c r="Q12" s="5">
        <v>0.54513888888888895</v>
      </c>
      <c r="R12" s="2">
        <v>0</v>
      </c>
      <c r="S12" s="2">
        <v>0</v>
      </c>
      <c r="T12" s="2">
        <v>0</v>
      </c>
      <c r="U12" s="15">
        <v>1</v>
      </c>
    </row>
    <row r="13" spans="1:21" ht="13.5" thickBot="1">
      <c r="A13" s="6" t="s">
        <v>9</v>
      </c>
      <c r="B13" s="7">
        <v>0</v>
      </c>
      <c r="C13" s="7">
        <v>0</v>
      </c>
      <c r="D13" s="7">
        <v>0</v>
      </c>
      <c r="E13" s="7">
        <v>2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20</v>
      </c>
      <c r="N13" s="8">
        <v>0.57013888888888886</v>
      </c>
      <c r="O13" s="8">
        <v>0</v>
      </c>
      <c r="P13" s="8">
        <v>6.6666666666666666E-2</v>
      </c>
      <c r="Q13" s="8">
        <v>0.50347222222222221</v>
      </c>
      <c r="R13" s="7">
        <v>2</v>
      </c>
      <c r="S13" s="7">
        <v>1</v>
      </c>
      <c r="T13" s="7">
        <v>66.7</v>
      </c>
      <c r="U13" s="21">
        <v>1</v>
      </c>
    </row>
    <row r="14" spans="1:21" ht="13.5" thickBot="1">
      <c r="A14" s="1" t="s">
        <v>23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2">
        <v>2</v>
      </c>
      <c r="J14" s="2">
        <v>1</v>
      </c>
      <c r="K14" s="2">
        <v>0</v>
      </c>
      <c r="L14" s="2">
        <v>0</v>
      </c>
      <c r="M14" s="2">
        <v>18</v>
      </c>
      <c r="N14" s="5">
        <v>0.47430555555555554</v>
      </c>
      <c r="O14" s="5">
        <v>0</v>
      </c>
      <c r="P14" s="5">
        <v>1.5972222222222224E-2</v>
      </c>
      <c r="Q14" s="5">
        <v>0.45833333333333331</v>
      </c>
      <c r="R14" s="2">
        <v>0</v>
      </c>
      <c r="S14" s="2">
        <v>0</v>
      </c>
      <c r="T14" s="2">
        <v>0</v>
      </c>
      <c r="U14" s="15">
        <v>1</v>
      </c>
    </row>
    <row r="15" spans="1:21" ht="13.5" thickBot="1">
      <c r="A15" s="6" t="s">
        <v>10</v>
      </c>
      <c r="B15" s="7">
        <v>0</v>
      </c>
      <c r="C15" s="7">
        <v>0</v>
      </c>
      <c r="D15" s="7">
        <v>2</v>
      </c>
      <c r="E15" s="7">
        <v>1</v>
      </c>
      <c r="F15" s="7">
        <v>1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31</v>
      </c>
      <c r="N15" s="8">
        <v>0.94027777777777777</v>
      </c>
      <c r="O15" s="8">
        <v>0</v>
      </c>
      <c r="P15" s="8">
        <v>0.12291666666666667</v>
      </c>
      <c r="Q15" s="8">
        <v>0.81736111111111109</v>
      </c>
      <c r="R15" s="7">
        <v>0</v>
      </c>
      <c r="S15" s="7">
        <v>0</v>
      </c>
      <c r="T15" s="7">
        <v>0</v>
      </c>
      <c r="U15" s="21">
        <v>1</v>
      </c>
    </row>
    <row r="16" spans="1:21" ht="13.5" thickBot="1">
      <c r="A16" s="1" t="s">
        <v>11</v>
      </c>
      <c r="B16" s="2">
        <v>0</v>
      </c>
      <c r="C16" s="2">
        <v>0</v>
      </c>
      <c r="D16" s="2">
        <v>0</v>
      </c>
      <c r="E16" s="2">
        <v>2</v>
      </c>
      <c r="F16" s="2">
        <v>2</v>
      </c>
      <c r="G16" s="2">
        <v>0</v>
      </c>
      <c r="H16" s="2">
        <v>0</v>
      </c>
      <c r="I16" s="2">
        <v>0</v>
      </c>
      <c r="J16" s="2">
        <v>3</v>
      </c>
      <c r="K16" s="2">
        <v>0</v>
      </c>
      <c r="L16" s="2">
        <v>0</v>
      </c>
      <c r="M16" s="2">
        <v>22</v>
      </c>
      <c r="N16" s="5">
        <v>0.50138888888888888</v>
      </c>
      <c r="O16" s="5">
        <v>0</v>
      </c>
      <c r="P16" s="5">
        <v>7.7083333333333337E-2</v>
      </c>
      <c r="Q16" s="5">
        <v>0.42430555555555555</v>
      </c>
      <c r="R16" s="2">
        <v>8</v>
      </c>
      <c r="S16" s="2">
        <v>2</v>
      </c>
      <c r="T16" s="2">
        <v>80</v>
      </c>
      <c r="U16" s="15">
        <v>1</v>
      </c>
    </row>
    <row r="17" spans="1:21" ht="13.5" thickBot="1">
      <c r="A17" s="6" t="s">
        <v>12</v>
      </c>
      <c r="B17" s="7">
        <v>0</v>
      </c>
      <c r="C17" s="7">
        <v>0</v>
      </c>
      <c r="D17" s="7">
        <v>0</v>
      </c>
      <c r="E17" s="7">
        <v>5</v>
      </c>
      <c r="F17" s="7">
        <v>5</v>
      </c>
      <c r="G17" s="7">
        <v>0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24</v>
      </c>
      <c r="N17" s="8">
        <v>0.72638888888888886</v>
      </c>
      <c r="O17" s="8">
        <v>6.9444444444444434E-2</v>
      </c>
      <c r="P17" s="8">
        <v>7.7777777777777779E-2</v>
      </c>
      <c r="Q17" s="8">
        <v>0.57916666666666672</v>
      </c>
      <c r="R17" s="7">
        <v>3</v>
      </c>
      <c r="S17" s="7">
        <v>7</v>
      </c>
      <c r="T17" s="7">
        <v>30</v>
      </c>
      <c r="U17" s="21">
        <v>1</v>
      </c>
    </row>
    <row r="18" spans="1:21" ht="13.5" thickBot="1">
      <c r="A18" s="1" t="s">
        <v>14</v>
      </c>
      <c r="B18" s="2">
        <v>0</v>
      </c>
      <c r="C18" s="2">
        <v>1</v>
      </c>
      <c r="D18" s="2">
        <v>0</v>
      </c>
      <c r="E18" s="2">
        <v>1</v>
      </c>
      <c r="F18" s="2">
        <v>1</v>
      </c>
      <c r="G18" s="2">
        <v>2</v>
      </c>
      <c r="H18" s="2">
        <v>0</v>
      </c>
      <c r="I18" s="2">
        <v>0</v>
      </c>
      <c r="J18" s="2">
        <v>0</v>
      </c>
      <c r="K18" s="2">
        <v>1</v>
      </c>
      <c r="L18" s="2">
        <v>2</v>
      </c>
      <c r="M18" s="2">
        <v>21</v>
      </c>
      <c r="N18" s="5">
        <v>0.68888888888888899</v>
      </c>
      <c r="O18" s="5">
        <v>9.5138888888888884E-2</v>
      </c>
      <c r="P18" s="5">
        <v>7.7083333333333337E-2</v>
      </c>
      <c r="Q18" s="5">
        <v>0.51666666666666672</v>
      </c>
      <c r="R18" s="2">
        <v>3</v>
      </c>
      <c r="S18" s="2">
        <v>7</v>
      </c>
      <c r="T18" s="2">
        <v>30</v>
      </c>
      <c r="U18" s="15">
        <v>1</v>
      </c>
    </row>
    <row r="19" spans="1:21" ht="13.5" thickBot="1">
      <c r="A19" s="6" t="s">
        <v>15</v>
      </c>
      <c r="B19" s="7">
        <v>0</v>
      </c>
      <c r="C19" s="7">
        <v>0</v>
      </c>
      <c r="D19" s="7">
        <v>0</v>
      </c>
      <c r="E19" s="7">
        <v>3</v>
      </c>
      <c r="F19" s="7">
        <v>3</v>
      </c>
      <c r="G19" s="7">
        <v>0</v>
      </c>
      <c r="H19" s="7">
        <v>0</v>
      </c>
      <c r="I19" s="7">
        <v>0</v>
      </c>
      <c r="J19" s="7">
        <v>2</v>
      </c>
      <c r="K19" s="7">
        <v>1</v>
      </c>
      <c r="L19" s="7">
        <v>1</v>
      </c>
      <c r="M19" s="7">
        <v>32</v>
      </c>
      <c r="N19" s="9">
        <v>1.0611111111111111</v>
      </c>
      <c r="O19" s="8">
        <v>1.8055555555555557E-2</v>
      </c>
      <c r="P19" s="8">
        <v>0.13333333333333333</v>
      </c>
      <c r="Q19" s="8">
        <v>0.90972222222222221</v>
      </c>
      <c r="R19" s="7">
        <v>0</v>
      </c>
      <c r="S19" s="7">
        <v>0</v>
      </c>
      <c r="T19" s="7">
        <v>0</v>
      </c>
      <c r="U19" s="21">
        <v>1</v>
      </c>
    </row>
    <row r="20" spans="1:21">
      <c r="U20" s="15">
        <v>1</v>
      </c>
    </row>
    <row r="21" spans="1:21">
      <c r="A21" t="s">
        <v>70</v>
      </c>
      <c r="U21" s="21">
        <v>1</v>
      </c>
    </row>
    <row r="22" spans="1:21" ht="13.5" thickBot="1">
      <c r="A22" s="1" t="s">
        <v>0</v>
      </c>
      <c r="B22" s="2">
        <v>0</v>
      </c>
      <c r="C22" s="2">
        <v>0</v>
      </c>
      <c r="D22" s="2">
        <v>-1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2</v>
      </c>
      <c r="K22" s="2">
        <v>0</v>
      </c>
      <c r="L22" s="2">
        <v>0</v>
      </c>
      <c r="M22" s="2">
        <v>30</v>
      </c>
      <c r="N22" s="4">
        <v>1.2534722222222221</v>
      </c>
      <c r="O22" s="5">
        <v>0.16319444444444445</v>
      </c>
      <c r="P22" s="5">
        <v>0</v>
      </c>
      <c r="Q22" s="4">
        <v>1.0902777777777779</v>
      </c>
      <c r="R22" s="2">
        <v>0</v>
      </c>
      <c r="S22" s="2">
        <v>0</v>
      </c>
      <c r="T22" s="2">
        <v>0</v>
      </c>
      <c r="U22" s="15">
        <v>1</v>
      </c>
    </row>
    <row r="23" spans="1:21" ht="13.5" thickBot="1">
      <c r="A23" s="6" t="s">
        <v>66</v>
      </c>
      <c r="B23" s="7">
        <v>0</v>
      </c>
      <c r="C23" s="7">
        <v>0</v>
      </c>
      <c r="D23" s="7">
        <v>-1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18</v>
      </c>
      <c r="N23" s="8">
        <v>0.62430555555555556</v>
      </c>
      <c r="O23" s="8">
        <v>2.4305555555555556E-2</v>
      </c>
      <c r="P23" s="8">
        <v>0</v>
      </c>
      <c r="Q23" s="8">
        <v>0.6</v>
      </c>
      <c r="R23" s="7">
        <v>0</v>
      </c>
      <c r="S23" s="7">
        <v>0</v>
      </c>
      <c r="T23" s="7">
        <v>0</v>
      </c>
      <c r="U23" s="21">
        <v>1</v>
      </c>
    </row>
    <row r="24" spans="1:21" ht="13.5" thickBot="1">
      <c r="A24" s="1" t="s">
        <v>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1</v>
      </c>
      <c r="L24" s="2">
        <v>0</v>
      </c>
      <c r="M24" s="2">
        <v>23</v>
      </c>
      <c r="N24" s="5">
        <v>0.89374999999999993</v>
      </c>
      <c r="O24" s="5">
        <v>8.3333333333333329E-2</v>
      </c>
      <c r="P24" s="5">
        <v>0</v>
      </c>
      <c r="Q24" s="5">
        <v>0.81041666666666667</v>
      </c>
      <c r="R24" s="2">
        <v>0</v>
      </c>
      <c r="S24" s="2">
        <v>0</v>
      </c>
      <c r="T24" s="2">
        <v>0</v>
      </c>
      <c r="U24" s="15">
        <v>1</v>
      </c>
    </row>
    <row r="25" spans="1:21" ht="13.5" thickBot="1">
      <c r="A25" s="6" t="s">
        <v>2</v>
      </c>
      <c r="B25" s="7">
        <v>0</v>
      </c>
      <c r="C25" s="7">
        <v>1</v>
      </c>
      <c r="D25" s="7">
        <v>1</v>
      </c>
      <c r="E25" s="7">
        <v>4</v>
      </c>
      <c r="F25" s="7">
        <v>4</v>
      </c>
      <c r="G25" s="7">
        <v>1</v>
      </c>
      <c r="H25" s="7">
        <v>0</v>
      </c>
      <c r="I25" s="7">
        <v>0</v>
      </c>
      <c r="J25" s="7">
        <v>3</v>
      </c>
      <c r="K25" s="7">
        <v>1</v>
      </c>
      <c r="L25" s="7">
        <v>0</v>
      </c>
      <c r="M25" s="7">
        <v>23</v>
      </c>
      <c r="N25" s="8">
        <v>0.79513888888888884</v>
      </c>
      <c r="O25" s="8">
        <v>8.3333333333333329E-2</v>
      </c>
      <c r="P25" s="8">
        <v>0</v>
      </c>
      <c r="Q25" s="8">
        <v>0.71180555555555547</v>
      </c>
      <c r="R25" s="7">
        <v>6</v>
      </c>
      <c r="S25" s="7">
        <v>8</v>
      </c>
      <c r="T25" s="7">
        <v>42.9</v>
      </c>
      <c r="U25" s="21">
        <v>1</v>
      </c>
    </row>
    <row r="26" spans="1:21" ht="13.5" thickBot="1">
      <c r="A26" s="1" t="s">
        <v>55</v>
      </c>
      <c r="B26" s="2">
        <v>1</v>
      </c>
      <c r="C26" s="2">
        <v>0</v>
      </c>
      <c r="D26" s="2">
        <v>1</v>
      </c>
      <c r="E26" s="2">
        <v>4</v>
      </c>
      <c r="F26" s="2">
        <v>3</v>
      </c>
      <c r="G26" s="2">
        <v>0</v>
      </c>
      <c r="H26" s="2">
        <v>0</v>
      </c>
      <c r="I26" s="2">
        <v>0</v>
      </c>
      <c r="J26" s="2">
        <v>3</v>
      </c>
      <c r="K26" s="2">
        <v>0</v>
      </c>
      <c r="L26" s="2">
        <v>0</v>
      </c>
      <c r="M26" s="2">
        <v>23</v>
      </c>
      <c r="N26" s="5">
        <v>0.80347222222222225</v>
      </c>
      <c r="O26" s="5">
        <v>5.2777777777777778E-2</v>
      </c>
      <c r="P26" s="5">
        <v>0</v>
      </c>
      <c r="Q26" s="5">
        <v>0.75069444444444444</v>
      </c>
      <c r="R26" s="2">
        <v>0</v>
      </c>
      <c r="S26" s="2">
        <v>0</v>
      </c>
      <c r="T26" s="2">
        <v>0</v>
      </c>
      <c r="U26" s="15">
        <v>1</v>
      </c>
    </row>
    <row r="27" spans="1:21" ht="13.5" thickBot="1">
      <c r="A27" s="6" t="s">
        <v>4</v>
      </c>
      <c r="B27" s="7">
        <v>0</v>
      </c>
      <c r="C27" s="7">
        <v>0</v>
      </c>
      <c r="D27" s="7">
        <v>-1</v>
      </c>
      <c r="E27" s="7">
        <v>5</v>
      </c>
      <c r="F27" s="7">
        <v>5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19</v>
      </c>
      <c r="N27" s="8">
        <v>0.84861111111111109</v>
      </c>
      <c r="O27" s="8">
        <v>8.3333333333333329E-2</v>
      </c>
      <c r="P27" s="8">
        <v>0</v>
      </c>
      <c r="Q27" s="8">
        <v>0.76527777777777783</v>
      </c>
      <c r="R27" s="7">
        <v>0</v>
      </c>
      <c r="S27" s="7">
        <v>0</v>
      </c>
      <c r="T27" s="7">
        <v>0</v>
      </c>
      <c r="U27" s="21">
        <v>1</v>
      </c>
    </row>
    <row r="28" spans="1:21" ht="13.5" thickBot="1">
      <c r="A28" s="1" t="s">
        <v>60</v>
      </c>
      <c r="B28" s="2">
        <v>0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20</v>
      </c>
      <c r="N28" s="5">
        <v>0.65763888888888888</v>
      </c>
      <c r="O28" s="5">
        <v>0</v>
      </c>
      <c r="P28" s="5">
        <v>0</v>
      </c>
      <c r="Q28" s="5">
        <v>0.65763888888888888</v>
      </c>
      <c r="R28" s="2">
        <v>0</v>
      </c>
      <c r="S28" s="2">
        <v>0</v>
      </c>
      <c r="T28" s="2">
        <v>0</v>
      </c>
      <c r="U28" s="15">
        <v>1</v>
      </c>
    </row>
    <row r="29" spans="1:21" ht="13.5" thickBot="1">
      <c r="A29" s="6" t="s">
        <v>6</v>
      </c>
      <c r="B29" s="7">
        <v>0</v>
      </c>
      <c r="C29" s="7">
        <v>0</v>
      </c>
      <c r="D29" s="7">
        <v>-1</v>
      </c>
      <c r="E29" s="7">
        <v>2</v>
      </c>
      <c r="F29" s="7">
        <v>2</v>
      </c>
      <c r="G29" s="7">
        <v>0</v>
      </c>
      <c r="H29" s="7">
        <v>0</v>
      </c>
      <c r="I29" s="7">
        <v>0</v>
      </c>
      <c r="J29" s="7">
        <v>3</v>
      </c>
      <c r="K29" s="7">
        <v>1</v>
      </c>
      <c r="L29" s="7">
        <v>0</v>
      </c>
      <c r="M29" s="7">
        <v>18</v>
      </c>
      <c r="N29" s="8">
        <v>0.81597222222222221</v>
      </c>
      <c r="O29" s="8">
        <v>0.11180555555555556</v>
      </c>
      <c r="P29" s="8">
        <v>0</v>
      </c>
      <c r="Q29" s="8">
        <v>0.70416666666666661</v>
      </c>
      <c r="R29" s="7">
        <v>1</v>
      </c>
      <c r="S29" s="7">
        <v>0</v>
      </c>
      <c r="T29" s="7">
        <v>100</v>
      </c>
      <c r="U29" s="21">
        <v>1</v>
      </c>
    </row>
    <row r="30" spans="1:21" ht="13.5" thickBot="1">
      <c r="A30" s="1" t="s">
        <v>25</v>
      </c>
      <c r="B30" s="2">
        <v>0</v>
      </c>
      <c r="C30" s="2">
        <v>0</v>
      </c>
      <c r="D30" s="2">
        <v>-1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4</v>
      </c>
      <c r="K30" s="2">
        <v>0</v>
      </c>
      <c r="L30" s="2">
        <v>0</v>
      </c>
      <c r="M30" s="2">
        <v>12</v>
      </c>
      <c r="N30" s="5">
        <v>0.37777777777777777</v>
      </c>
      <c r="O30" s="5">
        <v>0</v>
      </c>
      <c r="P30" s="5">
        <v>0</v>
      </c>
      <c r="Q30" s="5">
        <v>0.37777777777777777</v>
      </c>
      <c r="R30" s="2">
        <v>0</v>
      </c>
      <c r="S30" s="2">
        <v>0</v>
      </c>
      <c r="T30" s="2">
        <v>0</v>
      </c>
      <c r="U30" s="15">
        <v>1</v>
      </c>
    </row>
    <row r="31" spans="1:21" ht="13.5" thickBot="1">
      <c r="A31" s="6" t="s">
        <v>20</v>
      </c>
      <c r="B31" s="7">
        <v>0</v>
      </c>
      <c r="C31" s="7">
        <v>0</v>
      </c>
      <c r="D31" s="7">
        <v>-1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12</v>
      </c>
      <c r="N31" s="8">
        <v>0.35416666666666669</v>
      </c>
      <c r="O31" s="8">
        <v>0</v>
      </c>
      <c r="P31" s="8">
        <v>0</v>
      </c>
      <c r="Q31" s="8">
        <v>0.35416666666666669</v>
      </c>
      <c r="R31" s="7">
        <v>0</v>
      </c>
      <c r="S31" s="7">
        <v>0</v>
      </c>
      <c r="T31" s="7">
        <v>0</v>
      </c>
      <c r="U31" s="21">
        <v>1</v>
      </c>
    </row>
    <row r="32" spans="1:21" ht="13.5" thickBot="1">
      <c r="A32" s="1" t="s">
        <v>7</v>
      </c>
      <c r="B32" s="2">
        <v>0</v>
      </c>
      <c r="C32" s="2">
        <v>0</v>
      </c>
      <c r="D32" s="2">
        <v>-1</v>
      </c>
      <c r="E32" s="2">
        <v>1</v>
      </c>
      <c r="F32" s="2">
        <v>1</v>
      </c>
      <c r="G32" s="2">
        <v>4</v>
      </c>
      <c r="H32" s="2">
        <v>0</v>
      </c>
      <c r="I32" s="2">
        <v>0</v>
      </c>
      <c r="J32" s="2">
        <v>4</v>
      </c>
      <c r="K32" s="2">
        <v>2</v>
      </c>
      <c r="L32" s="2">
        <v>0</v>
      </c>
      <c r="M32" s="2">
        <v>17</v>
      </c>
      <c r="N32" s="5">
        <v>0.48125000000000001</v>
      </c>
      <c r="O32" s="5">
        <v>0</v>
      </c>
      <c r="P32" s="5">
        <v>0</v>
      </c>
      <c r="Q32" s="5">
        <v>0.48125000000000001</v>
      </c>
      <c r="R32" s="2">
        <v>0</v>
      </c>
      <c r="S32" s="2">
        <v>0</v>
      </c>
      <c r="T32" s="2">
        <v>0</v>
      </c>
      <c r="U32" s="15">
        <v>1</v>
      </c>
    </row>
    <row r="33" spans="1:21" ht="13.5" thickBot="1">
      <c r="A33" s="6" t="s">
        <v>9</v>
      </c>
      <c r="B33" s="7">
        <v>0</v>
      </c>
      <c r="C33" s="7">
        <v>0</v>
      </c>
      <c r="D33" s="7">
        <v>-1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16</v>
      </c>
      <c r="N33" s="8">
        <v>0.44097222222222227</v>
      </c>
      <c r="O33" s="8">
        <v>0</v>
      </c>
      <c r="P33" s="8">
        <v>0</v>
      </c>
      <c r="Q33" s="8">
        <v>0.44097222222222227</v>
      </c>
      <c r="R33" s="7">
        <v>2</v>
      </c>
      <c r="S33" s="7">
        <v>1</v>
      </c>
      <c r="T33" s="7">
        <v>66.7</v>
      </c>
      <c r="U33" s="21">
        <v>1</v>
      </c>
    </row>
    <row r="34" spans="1:21" ht="13.5" thickBot="1">
      <c r="A34" s="1" t="s">
        <v>23</v>
      </c>
      <c r="B34" s="2">
        <v>0</v>
      </c>
      <c r="C34" s="2">
        <v>0</v>
      </c>
      <c r="D34" s="2">
        <v>-1</v>
      </c>
      <c r="E34" s="2">
        <v>2</v>
      </c>
      <c r="F34" s="2">
        <v>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15</v>
      </c>
      <c r="N34" s="5">
        <v>0.46388888888888885</v>
      </c>
      <c r="O34" s="5">
        <v>0</v>
      </c>
      <c r="P34" s="5">
        <v>0</v>
      </c>
      <c r="Q34" s="5">
        <v>0.46388888888888885</v>
      </c>
      <c r="R34" s="2">
        <v>0</v>
      </c>
      <c r="S34" s="2">
        <v>0</v>
      </c>
      <c r="T34" s="2">
        <v>0</v>
      </c>
      <c r="U34" s="15">
        <v>1</v>
      </c>
    </row>
    <row r="35" spans="1:21" ht="13.5" thickBot="1">
      <c r="A35" s="6" t="s">
        <v>10</v>
      </c>
      <c r="B35" s="7">
        <v>0</v>
      </c>
      <c r="C35" s="7">
        <v>0</v>
      </c>
      <c r="D35" s="7">
        <v>-2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5</v>
      </c>
      <c r="K35" s="7">
        <v>0</v>
      </c>
      <c r="L35" s="7">
        <v>1</v>
      </c>
      <c r="M35" s="7">
        <v>31</v>
      </c>
      <c r="N35" s="8">
        <v>0.86944444444444446</v>
      </c>
      <c r="O35" s="8">
        <v>9.7222222222222224E-3</v>
      </c>
      <c r="P35" s="8">
        <v>0</v>
      </c>
      <c r="Q35" s="8">
        <v>0.85972222222222217</v>
      </c>
      <c r="R35" s="7">
        <v>0</v>
      </c>
      <c r="S35" s="7">
        <v>0</v>
      </c>
      <c r="T35" s="7">
        <v>0</v>
      </c>
      <c r="U35" s="21">
        <v>1</v>
      </c>
    </row>
    <row r="36" spans="1:21" ht="13.5" thickBot="1">
      <c r="A36" s="1" t="s">
        <v>11</v>
      </c>
      <c r="B36" s="2">
        <v>0</v>
      </c>
      <c r="C36" s="2">
        <v>0</v>
      </c>
      <c r="D36" s="2">
        <v>-2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5</v>
      </c>
      <c r="K36" s="2">
        <v>0</v>
      </c>
      <c r="L36" s="2">
        <v>0</v>
      </c>
      <c r="M36" s="2">
        <v>12</v>
      </c>
      <c r="N36" s="5">
        <v>0.3354166666666667</v>
      </c>
      <c r="O36" s="5">
        <v>0</v>
      </c>
      <c r="P36" s="5">
        <v>0</v>
      </c>
      <c r="Q36" s="5">
        <v>0.3354166666666667</v>
      </c>
      <c r="R36" s="2">
        <v>6</v>
      </c>
      <c r="S36" s="2">
        <v>1</v>
      </c>
      <c r="T36" s="2">
        <v>85.7</v>
      </c>
      <c r="U36" s="15">
        <v>1</v>
      </c>
    </row>
    <row r="37" spans="1:21" ht="13.5" thickBot="1">
      <c r="A37" s="6" t="s">
        <v>12</v>
      </c>
      <c r="B37" s="7">
        <v>0</v>
      </c>
      <c r="C37" s="7">
        <v>0</v>
      </c>
      <c r="D37" s="7">
        <v>0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19</v>
      </c>
      <c r="N37" s="8">
        <v>0.66249999999999998</v>
      </c>
      <c r="O37" s="8">
        <v>0.10416666666666667</v>
      </c>
      <c r="P37" s="8">
        <v>0</v>
      </c>
      <c r="Q37" s="8">
        <v>0.55833333333333335</v>
      </c>
      <c r="R37" s="7">
        <v>5</v>
      </c>
      <c r="S37" s="7">
        <v>3</v>
      </c>
      <c r="T37" s="7">
        <v>62.5</v>
      </c>
      <c r="U37" s="21">
        <v>1</v>
      </c>
    </row>
    <row r="38" spans="1:21" ht="13.5" thickBot="1">
      <c r="A38" s="1" t="s">
        <v>14</v>
      </c>
      <c r="B38" s="2">
        <v>0</v>
      </c>
      <c r="C38" s="2">
        <v>0</v>
      </c>
      <c r="D38" s="2">
        <v>-1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19</v>
      </c>
      <c r="N38" s="5">
        <v>0.89166666666666661</v>
      </c>
      <c r="O38" s="5">
        <v>0.11388888888888889</v>
      </c>
      <c r="P38" s="5">
        <v>0</v>
      </c>
      <c r="Q38" s="5">
        <v>0.77777777777777779</v>
      </c>
      <c r="R38" s="2">
        <v>4</v>
      </c>
      <c r="S38" s="2">
        <v>9</v>
      </c>
      <c r="T38" s="2">
        <v>30.8</v>
      </c>
      <c r="U38" s="15">
        <v>1</v>
      </c>
    </row>
    <row r="39" spans="1:21" ht="13.5" thickBot="1">
      <c r="A39" s="6" t="s">
        <v>15</v>
      </c>
      <c r="B39" s="7">
        <v>0</v>
      </c>
      <c r="C39" s="7">
        <v>0</v>
      </c>
      <c r="D39" s="7">
        <v>1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2</v>
      </c>
      <c r="M39" s="7">
        <v>23</v>
      </c>
      <c r="N39" s="8">
        <v>0.99861111111111101</v>
      </c>
      <c r="O39" s="8">
        <v>3.472222222222222E-3</v>
      </c>
      <c r="P39" s="8">
        <v>0</v>
      </c>
      <c r="Q39" s="8">
        <v>0.99513888888888891</v>
      </c>
      <c r="R39" s="7">
        <v>0</v>
      </c>
      <c r="S39" s="7">
        <v>0</v>
      </c>
      <c r="T39" s="7">
        <v>0</v>
      </c>
      <c r="U39" s="21">
        <v>1</v>
      </c>
    </row>
    <row r="40" spans="1:21">
      <c r="U40" s="15">
        <v>1</v>
      </c>
    </row>
    <row r="41" spans="1:21">
      <c r="A41" t="s">
        <v>71</v>
      </c>
      <c r="U41" s="21">
        <v>1</v>
      </c>
    </row>
    <row r="42" spans="1:21" ht="13.5" thickBot="1">
      <c r="A42" s="1" t="s">
        <v>0</v>
      </c>
      <c r="B42" s="2">
        <v>0</v>
      </c>
      <c r="C42" s="2">
        <v>0</v>
      </c>
      <c r="D42" s="2">
        <v>4</v>
      </c>
      <c r="E42" s="2">
        <v>3</v>
      </c>
      <c r="F42" s="2">
        <v>3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29</v>
      </c>
      <c r="N42" s="4">
        <v>1.0527777777777778</v>
      </c>
      <c r="O42" s="5">
        <v>0.21458333333333335</v>
      </c>
      <c r="P42" s="5">
        <v>0.14305555555555557</v>
      </c>
      <c r="Q42" s="5">
        <v>0.70277777777777783</v>
      </c>
      <c r="R42" s="2">
        <v>0</v>
      </c>
      <c r="S42" s="2">
        <v>0</v>
      </c>
      <c r="T42" s="2">
        <v>0</v>
      </c>
      <c r="U42" s="15">
        <v>1</v>
      </c>
    </row>
    <row r="43" spans="1:21" ht="13.5" thickBot="1">
      <c r="A43" s="6" t="s">
        <v>66</v>
      </c>
      <c r="B43" s="7">
        <v>0</v>
      </c>
      <c r="C43" s="7">
        <v>1</v>
      </c>
      <c r="D43" s="7">
        <v>1</v>
      </c>
      <c r="E43" s="7">
        <v>3</v>
      </c>
      <c r="F43" s="7">
        <v>3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2</v>
      </c>
      <c r="M43" s="7">
        <v>20</v>
      </c>
      <c r="N43" s="8">
        <v>0.69652777777777775</v>
      </c>
      <c r="O43" s="8">
        <v>0.13194444444444445</v>
      </c>
      <c r="P43" s="8">
        <v>0.1277777777777778</v>
      </c>
      <c r="Q43" s="8">
        <v>0.4368055555555555</v>
      </c>
      <c r="R43" s="7">
        <v>0</v>
      </c>
      <c r="S43" s="7">
        <v>0</v>
      </c>
      <c r="T43" s="7">
        <v>0</v>
      </c>
      <c r="U43" s="21">
        <v>1</v>
      </c>
    </row>
    <row r="44" spans="1:21" ht="13.5" thickBot="1">
      <c r="A44" s="1" t="s">
        <v>1</v>
      </c>
      <c r="B44" s="2">
        <v>0</v>
      </c>
      <c r="C44" s="2">
        <v>2</v>
      </c>
      <c r="D44" s="2">
        <v>2</v>
      </c>
      <c r="E44" s="2">
        <v>2</v>
      </c>
      <c r="F44" s="2">
        <v>2</v>
      </c>
      <c r="G44" s="2">
        <v>0</v>
      </c>
      <c r="H44" s="2">
        <v>0</v>
      </c>
      <c r="I44" s="2">
        <v>0</v>
      </c>
      <c r="J44" s="2">
        <v>3</v>
      </c>
      <c r="K44" s="2">
        <v>0</v>
      </c>
      <c r="L44" s="2">
        <v>0</v>
      </c>
      <c r="M44" s="2">
        <v>24</v>
      </c>
      <c r="N44" s="5">
        <v>0.77222222222222225</v>
      </c>
      <c r="O44" s="5">
        <v>0.13819444444444443</v>
      </c>
      <c r="P44" s="5">
        <v>0</v>
      </c>
      <c r="Q44" s="5">
        <v>0.63402777777777775</v>
      </c>
      <c r="R44" s="2">
        <v>0</v>
      </c>
      <c r="S44" s="2">
        <v>0</v>
      </c>
      <c r="T44" s="2">
        <v>0</v>
      </c>
      <c r="U44" s="15">
        <v>1</v>
      </c>
    </row>
    <row r="45" spans="1:21" ht="13.5" thickBot="1">
      <c r="A45" s="6" t="s">
        <v>2</v>
      </c>
      <c r="B45" s="7">
        <v>2</v>
      </c>
      <c r="C45" s="7">
        <v>0</v>
      </c>
      <c r="D45" s="7">
        <v>2</v>
      </c>
      <c r="E45" s="7">
        <v>4</v>
      </c>
      <c r="F45" s="7">
        <v>2</v>
      </c>
      <c r="G45" s="7">
        <v>1</v>
      </c>
      <c r="H45" s="7">
        <v>1</v>
      </c>
      <c r="I45" s="7">
        <v>2</v>
      </c>
      <c r="J45" s="7">
        <v>1</v>
      </c>
      <c r="K45" s="7">
        <v>0</v>
      </c>
      <c r="L45" s="7">
        <v>1</v>
      </c>
      <c r="M45" s="7">
        <v>25</v>
      </c>
      <c r="N45" s="8">
        <v>0.74861111111111101</v>
      </c>
      <c r="O45" s="8">
        <v>0.12847222222222224</v>
      </c>
      <c r="P45" s="8">
        <v>8.8888888888888892E-2</v>
      </c>
      <c r="Q45" s="8">
        <v>0.53125</v>
      </c>
      <c r="R45" s="7">
        <v>7</v>
      </c>
      <c r="S45" s="7">
        <v>6</v>
      </c>
      <c r="T45" s="7">
        <v>53.8</v>
      </c>
      <c r="U45" s="21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15</v>
      </c>
      <c r="N46" s="5">
        <v>0.46388888888888885</v>
      </c>
      <c r="O46" s="5">
        <v>9.7222222222222224E-2</v>
      </c>
      <c r="P46" s="5">
        <v>0.10972222222222222</v>
      </c>
      <c r="Q46" s="5">
        <v>0.25694444444444448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55</v>
      </c>
      <c r="B47" s="7">
        <v>0</v>
      </c>
      <c r="C47" s="7">
        <v>0</v>
      </c>
      <c r="D47" s="7">
        <v>2</v>
      </c>
      <c r="E47" s="7">
        <v>2</v>
      </c>
      <c r="F47" s="7">
        <v>2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1</v>
      </c>
      <c r="M47" s="7">
        <v>19</v>
      </c>
      <c r="N47" s="8">
        <v>0.63750000000000007</v>
      </c>
      <c r="O47" s="8">
        <v>0.13819444444444443</v>
      </c>
      <c r="P47" s="8">
        <v>0</v>
      </c>
      <c r="Q47" s="8">
        <v>0.4993055555555555</v>
      </c>
      <c r="R47" s="7">
        <v>0</v>
      </c>
      <c r="S47" s="7">
        <v>1</v>
      </c>
      <c r="T47" s="7">
        <v>0</v>
      </c>
      <c r="U47" s="21">
        <v>1</v>
      </c>
    </row>
    <row r="48" spans="1:21" ht="13.5" thickBot="1">
      <c r="A48" s="1" t="s">
        <v>4</v>
      </c>
      <c r="B48" s="2">
        <v>1</v>
      </c>
      <c r="C48" s="2">
        <v>1</v>
      </c>
      <c r="D48" s="2">
        <v>3</v>
      </c>
      <c r="E48" s="2">
        <v>3</v>
      </c>
      <c r="F48" s="2">
        <v>2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24</v>
      </c>
      <c r="N48" s="5">
        <v>0.86041666666666661</v>
      </c>
      <c r="O48" s="5">
        <v>0.19513888888888889</v>
      </c>
      <c r="P48" s="5">
        <v>5.6250000000000001E-2</v>
      </c>
      <c r="Q48" s="5">
        <v>0.60902777777777783</v>
      </c>
      <c r="R48" s="2">
        <v>0</v>
      </c>
      <c r="S48" s="2">
        <v>1</v>
      </c>
      <c r="T48" s="2">
        <v>0</v>
      </c>
      <c r="U48" s="15">
        <v>1</v>
      </c>
    </row>
    <row r="49" spans="1:21" ht="13.5" thickBot="1">
      <c r="A49" s="6" t="s">
        <v>60</v>
      </c>
      <c r="B49" s="7">
        <v>0</v>
      </c>
      <c r="C49" s="7">
        <v>1</v>
      </c>
      <c r="D49" s="7">
        <v>0</v>
      </c>
      <c r="E49" s="7">
        <v>1</v>
      </c>
      <c r="F49" s="7">
        <v>1</v>
      </c>
      <c r="G49" s="7">
        <v>0</v>
      </c>
      <c r="H49" s="7">
        <v>2</v>
      </c>
      <c r="I49" s="7">
        <v>4</v>
      </c>
      <c r="J49" s="7">
        <v>1</v>
      </c>
      <c r="K49" s="7">
        <v>0</v>
      </c>
      <c r="L49" s="7">
        <v>0</v>
      </c>
      <c r="M49" s="7">
        <v>15</v>
      </c>
      <c r="N49" s="8">
        <v>0.43194444444444446</v>
      </c>
      <c r="O49" s="8">
        <v>8.3333333333333332E-3</v>
      </c>
      <c r="P49" s="8">
        <v>2.0833333333333332E-2</v>
      </c>
      <c r="Q49" s="8">
        <v>0.39513888888888887</v>
      </c>
      <c r="R49" s="7">
        <v>0</v>
      </c>
      <c r="S49" s="7">
        <v>0</v>
      </c>
      <c r="T49" s="7">
        <v>0</v>
      </c>
      <c r="U49" s="21">
        <v>1</v>
      </c>
    </row>
    <row r="50" spans="1:21" ht="13.5" thickBot="1">
      <c r="A50" s="1" t="s">
        <v>6</v>
      </c>
      <c r="B50" s="2">
        <v>0</v>
      </c>
      <c r="C50" s="2">
        <v>0</v>
      </c>
      <c r="D50" s="2">
        <v>0</v>
      </c>
      <c r="E50" s="2">
        <v>3</v>
      </c>
      <c r="F50" s="2">
        <v>3</v>
      </c>
      <c r="G50" s="2">
        <v>1</v>
      </c>
      <c r="H50" s="2">
        <v>0</v>
      </c>
      <c r="I50" s="2">
        <v>0</v>
      </c>
      <c r="J50" s="2">
        <v>2</v>
      </c>
      <c r="K50" s="2">
        <v>0</v>
      </c>
      <c r="L50" s="2">
        <v>1</v>
      </c>
      <c r="M50" s="2">
        <v>27</v>
      </c>
      <c r="N50" s="5">
        <v>0.9159722222222223</v>
      </c>
      <c r="O50" s="5">
        <v>0.18819444444444444</v>
      </c>
      <c r="P50" s="5">
        <v>0.2298611111111111</v>
      </c>
      <c r="Q50" s="5">
        <v>0.49791666666666662</v>
      </c>
      <c r="R50" s="2">
        <v>5</v>
      </c>
      <c r="S50" s="2">
        <v>5</v>
      </c>
      <c r="T50" s="2">
        <v>50</v>
      </c>
      <c r="U50" s="15">
        <v>1</v>
      </c>
    </row>
    <row r="51" spans="1:21" ht="13.5" thickBot="1">
      <c r="A51" s="6" t="s">
        <v>25</v>
      </c>
      <c r="B51" s="7">
        <v>0</v>
      </c>
      <c r="C51" s="7">
        <v>1</v>
      </c>
      <c r="D51" s="7">
        <v>1</v>
      </c>
      <c r="E51" s="7">
        <v>0</v>
      </c>
      <c r="F51" s="7">
        <v>0</v>
      </c>
      <c r="G51" s="7">
        <v>0</v>
      </c>
      <c r="H51" s="7">
        <v>1</v>
      </c>
      <c r="I51" s="7">
        <v>2</v>
      </c>
      <c r="J51" s="7">
        <v>2</v>
      </c>
      <c r="K51" s="7">
        <v>0</v>
      </c>
      <c r="L51" s="7">
        <v>0</v>
      </c>
      <c r="M51" s="7">
        <v>12</v>
      </c>
      <c r="N51" s="8">
        <v>0.24027777777777778</v>
      </c>
      <c r="O51" s="8">
        <v>0</v>
      </c>
      <c r="P51" s="8">
        <v>4.8611111111111112E-3</v>
      </c>
      <c r="Q51" s="8">
        <v>0.23541666666666669</v>
      </c>
      <c r="R51" s="7">
        <v>0</v>
      </c>
      <c r="S51" s="7">
        <v>0</v>
      </c>
      <c r="T51" s="7">
        <v>0</v>
      </c>
      <c r="U51" s="21">
        <v>1</v>
      </c>
    </row>
    <row r="52" spans="1:21" ht="13.5" thickBot="1">
      <c r="A52" s="1" t="s">
        <v>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2</v>
      </c>
      <c r="K52" s="2">
        <v>1</v>
      </c>
      <c r="L52" s="2">
        <v>1</v>
      </c>
      <c r="M52" s="2">
        <v>15</v>
      </c>
      <c r="N52" s="5">
        <v>0.44722222222222219</v>
      </c>
      <c r="O52" s="5">
        <v>0</v>
      </c>
      <c r="P52" s="5">
        <v>0</v>
      </c>
      <c r="Q52" s="5">
        <v>0.44722222222222219</v>
      </c>
      <c r="R52" s="2">
        <v>0</v>
      </c>
      <c r="S52" s="2">
        <v>0</v>
      </c>
      <c r="T52" s="2">
        <v>0</v>
      </c>
      <c r="U52" s="15">
        <v>1</v>
      </c>
    </row>
    <row r="53" spans="1:21" ht="13.5" thickBot="1">
      <c r="A53" s="6" t="s">
        <v>9</v>
      </c>
      <c r="B53" s="7">
        <v>0</v>
      </c>
      <c r="C53" s="7">
        <v>0</v>
      </c>
      <c r="D53" s="7">
        <v>1</v>
      </c>
      <c r="E53" s="7">
        <v>2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20</v>
      </c>
      <c r="N53" s="8">
        <v>0.63888888888888895</v>
      </c>
      <c r="O53" s="8">
        <v>6.9444444444444441E-3</v>
      </c>
      <c r="P53" s="8">
        <v>5.486111111111111E-2</v>
      </c>
      <c r="Q53" s="8">
        <v>0.57708333333333328</v>
      </c>
      <c r="R53" s="7">
        <v>2</v>
      </c>
      <c r="S53" s="7">
        <v>5</v>
      </c>
      <c r="T53" s="7">
        <v>28.6</v>
      </c>
      <c r="U53" s="21">
        <v>1</v>
      </c>
    </row>
    <row r="54" spans="1:21" ht="13.5" thickBot="1">
      <c r="A54" s="1" t="s">
        <v>10</v>
      </c>
      <c r="B54" s="2">
        <v>0</v>
      </c>
      <c r="C54" s="2">
        <v>1</v>
      </c>
      <c r="D54" s="2">
        <v>3</v>
      </c>
      <c r="E54" s="2">
        <v>1</v>
      </c>
      <c r="F54" s="2">
        <v>1</v>
      </c>
      <c r="G54" s="2">
        <v>1</v>
      </c>
      <c r="H54" s="2">
        <v>0</v>
      </c>
      <c r="I54" s="2">
        <v>0</v>
      </c>
      <c r="J54" s="2">
        <v>4</v>
      </c>
      <c r="K54" s="2">
        <v>0</v>
      </c>
      <c r="L54" s="2">
        <v>0</v>
      </c>
      <c r="M54" s="2">
        <v>28</v>
      </c>
      <c r="N54" s="5">
        <v>0.87361111111111101</v>
      </c>
      <c r="O54" s="5">
        <v>0</v>
      </c>
      <c r="P54" s="5">
        <v>0.18194444444444444</v>
      </c>
      <c r="Q54" s="5">
        <v>0.69930555555555562</v>
      </c>
      <c r="R54" s="2">
        <v>0</v>
      </c>
      <c r="S54" s="2">
        <v>0</v>
      </c>
      <c r="T54" s="2">
        <v>0</v>
      </c>
      <c r="U54" s="15">
        <v>1</v>
      </c>
    </row>
    <row r="55" spans="1:21" ht="13.5" thickBot="1">
      <c r="A55" s="6" t="s">
        <v>11</v>
      </c>
      <c r="B55" s="7">
        <v>0</v>
      </c>
      <c r="C55" s="7">
        <v>0</v>
      </c>
      <c r="D55" s="7">
        <v>1</v>
      </c>
      <c r="E55" s="7">
        <v>2</v>
      </c>
      <c r="F55" s="7">
        <v>2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17</v>
      </c>
      <c r="N55" s="8">
        <v>0.36527777777777781</v>
      </c>
      <c r="O55" s="8">
        <v>0</v>
      </c>
      <c r="P55" s="8">
        <v>0.10416666666666667</v>
      </c>
      <c r="Q55" s="8">
        <v>0.26111111111111113</v>
      </c>
      <c r="R55" s="7">
        <v>0</v>
      </c>
      <c r="S55" s="7">
        <v>0</v>
      </c>
      <c r="T55" s="7">
        <v>0</v>
      </c>
      <c r="U55" s="21">
        <v>1</v>
      </c>
    </row>
    <row r="56" spans="1:21" ht="13.5" thickBot="1">
      <c r="A56" s="1" t="s">
        <v>12</v>
      </c>
      <c r="B56" s="2">
        <v>0</v>
      </c>
      <c r="C56" s="2">
        <v>0</v>
      </c>
      <c r="D56" s="2">
        <v>0</v>
      </c>
      <c r="E56" s="2">
        <v>3</v>
      </c>
      <c r="F56" s="2">
        <v>3</v>
      </c>
      <c r="G56" s="2">
        <v>1</v>
      </c>
      <c r="H56" s="2">
        <v>0</v>
      </c>
      <c r="I56" s="2">
        <v>0</v>
      </c>
      <c r="J56" s="2">
        <v>5</v>
      </c>
      <c r="K56" s="2">
        <v>1</v>
      </c>
      <c r="L56" s="2">
        <v>0</v>
      </c>
      <c r="M56" s="2">
        <v>25</v>
      </c>
      <c r="N56" s="5">
        <v>0.88680555555555562</v>
      </c>
      <c r="O56" s="5">
        <v>0.19583333333333333</v>
      </c>
      <c r="P56" s="5">
        <v>0.21597222222222223</v>
      </c>
      <c r="Q56" s="5">
        <v>0.47500000000000003</v>
      </c>
      <c r="R56" s="2">
        <v>4</v>
      </c>
      <c r="S56" s="2">
        <v>2</v>
      </c>
      <c r="T56" s="2">
        <v>66.7</v>
      </c>
      <c r="U56" s="15">
        <v>1</v>
      </c>
    </row>
    <row r="57" spans="1:21" ht="13.5" thickBot="1">
      <c r="A57" s="6" t="s">
        <v>14</v>
      </c>
      <c r="B57" s="7">
        <v>1</v>
      </c>
      <c r="C57" s="7">
        <v>0</v>
      </c>
      <c r="D57" s="7">
        <v>2</v>
      </c>
      <c r="E57" s="7">
        <v>2</v>
      </c>
      <c r="F57" s="7">
        <v>1</v>
      </c>
      <c r="G57" s="7">
        <v>0</v>
      </c>
      <c r="H57" s="7">
        <v>1</v>
      </c>
      <c r="I57" s="7">
        <v>2</v>
      </c>
      <c r="J57" s="7">
        <v>0</v>
      </c>
      <c r="K57" s="7">
        <v>2</v>
      </c>
      <c r="L57" s="7">
        <v>1</v>
      </c>
      <c r="M57" s="7">
        <v>23</v>
      </c>
      <c r="N57" s="8">
        <v>0.78402777777777777</v>
      </c>
      <c r="O57" s="8">
        <v>0.20486111111111113</v>
      </c>
      <c r="P57" s="8">
        <v>4.7916666666666663E-2</v>
      </c>
      <c r="Q57" s="8">
        <v>0.53125</v>
      </c>
      <c r="R57" s="7">
        <v>7</v>
      </c>
      <c r="S57" s="7">
        <v>5</v>
      </c>
      <c r="T57" s="7">
        <v>58.3</v>
      </c>
      <c r="U57" s="21">
        <v>1</v>
      </c>
    </row>
    <row r="58" spans="1:21" ht="13.5" thickBot="1">
      <c r="A58" s="1" t="s">
        <v>15</v>
      </c>
      <c r="B58" s="2">
        <v>0</v>
      </c>
      <c r="C58" s="2">
        <v>0</v>
      </c>
      <c r="D58" s="2">
        <v>1</v>
      </c>
      <c r="E58" s="2">
        <v>2</v>
      </c>
      <c r="F58" s="2">
        <v>2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24</v>
      </c>
      <c r="N58" s="5">
        <v>0.82986111111111116</v>
      </c>
      <c r="O58" s="5">
        <v>1.1805555555555555E-2</v>
      </c>
      <c r="P58" s="5">
        <v>0.14930555555555555</v>
      </c>
      <c r="Q58" s="5">
        <v>0.66111111111111109</v>
      </c>
      <c r="R58" s="2">
        <v>0</v>
      </c>
      <c r="S58" s="2">
        <v>0</v>
      </c>
      <c r="T58" s="2">
        <v>0</v>
      </c>
      <c r="U58" s="15">
        <v>1</v>
      </c>
    </row>
    <row r="59" spans="1:21" ht="13.5" thickBot="1">
      <c r="A59" s="6" t="s">
        <v>16</v>
      </c>
      <c r="B59" s="7">
        <v>1</v>
      </c>
      <c r="C59" s="7">
        <v>0</v>
      </c>
      <c r="D59" s="7">
        <v>1</v>
      </c>
      <c r="E59" s="7">
        <v>2</v>
      </c>
      <c r="F59" s="7">
        <v>1</v>
      </c>
      <c r="G59" s="7">
        <v>1</v>
      </c>
      <c r="H59" s="7">
        <v>1</v>
      </c>
      <c r="I59" s="7">
        <v>2</v>
      </c>
      <c r="J59" s="7">
        <v>1</v>
      </c>
      <c r="K59" s="7">
        <v>0</v>
      </c>
      <c r="L59" s="7">
        <v>0</v>
      </c>
      <c r="M59" s="7">
        <v>20</v>
      </c>
      <c r="N59" s="8">
        <v>0.47152777777777777</v>
      </c>
      <c r="O59" s="8">
        <v>6.9444444444444441E-3</v>
      </c>
      <c r="P59" s="8">
        <v>7.013888888888889E-2</v>
      </c>
      <c r="Q59" s="8">
        <v>0.39444444444444443</v>
      </c>
      <c r="R59" s="7">
        <v>0</v>
      </c>
      <c r="S59" s="7">
        <v>0</v>
      </c>
      <c r="T59" s="7">
        <v>0</v>
      </c>
      <c r="U59" s="21">
        <v>1</v>
      </c>
    </row>
    <row r="60" spans="1:21">
      <c r="U60" s="15">
        <v>1</v>
      </c>
    </row>
    <row r="61" spans="1:21">
      <c r="A61" t="s">
        <v>72</v>
      </c>
      <c r="U61" s="21">
        <v>1</v>
      </c>
    </row>
    <row r="62" spans="1:21" ht="13.5" thickBot="1">
      <c r="A62" s="19" t="str">
        <f>A51</f>
        <v>J. Mayers C</v>
      </c>
      <c r="B62" s="2">
        <v>0</v>
      </c>
      <c r="C62" s="2">
        <v>0</v>
      </c>
      <c r="D62" s="2">
        <v>0</v>
      </c>
      <c r="E62" s="2">
        <v>1</v>
      </c>
      <c r="U62" s="15">
        <v>1</v>
      </c>
    </row>
    <row r="63" spans="1:21" ht="13.5" thickBot="1">
      <c r="A63" s="20" t="str">
        <f>A50</f>
        <v>P. Marleau C</v>
      </c>
      <c r="B63" s="7">
        <v>0</v>
      </c>
      <c r="C63" s="7">
        <v>0</v>
      </c>
      <c r="D63" s="7">
        <v>-1</v>
      </c>
      <c r="E63" s="7">
        <v>2</v>
      </c>
      <c r="U63" s="21">
        <v>1</v>
      </c>
    </row>
    <row r="64" spans="1:21" ht="13.5" thickBot="1">
      <c r="A64" s="19" t="str">
        <f>A48</f>
        <v>D. Heatley RW</v>
      </c>
      <c r="B64" s="2">
        <v>0</v>
      </c>
      <c r="C64" s="2">
        <v>1</v>
      </c>
      <c r="D64" s="2">
        <v>0</v>
      </c>
      <c r="E64" s="2">
        <v>3</v>
      </c>
      <c r="U64" s="15">
        <v>1</v>
      </c>
    </row>
    <row r="65" spans="1:21" ht="13.5" thickBot="1">
      <c r="A65" s="20" t="str">
        <f>A53</f>
        <v>T. Mitchell C</v>
      </c>
      <c r="B65" s="7">
        <v>0</v>
      </c>
      <c r="C65" s="7">
        <v>0</v>
      </c>
      <c r="D65" s="7">
        <v>-1</v>
      </c>
      <c r="E65" s="7">
        <v>1</v>
      </c>
      <c r="U65" s="21">
        <v>1</v>
      </c>
    </row>
    <row r="66" spans="1:21" ht="13.5" thickBot="1">
      <c r="A66" s="19" t="str">
        <f>A57</f>
        <v>J. Thornton C</v>
      </c>
      <c r="B66" s="2">
        <v>0</v>
      </c>
      <c r="C66" s="2">
        <v>1</v>
      </c>
      <c r="D66" s="2">
        <v>1</v>
      </c>
      <c r="E66" s="2">
        <v>1</v>
      </c>
      <c r="U66" s="15">
        <v>1</v>
      </c>
    </row>
    <row r="67" spans="1:21" ht="13.5" thickBot="1">
      <c r="A67" s="20" t="str">
        <f>A55</f>
        <v>S. Nichol C</v>
      </c>
      <c r="B67" s="7">
        <v>0</v>
      </c>
      <c r="C67" s="7">
        <v>0</v>
      </c>
      <c r="D67" s="7">
        <v>0</v>
      </c>
      <c r="E67" s="7">
        <v>0</v>
      </c>
      <c r="U67" s="21">
        <v>1</v>
      </c>
    </row>
    <row r="68" spans="1:21" ht="13.5" thickBot="1">
      <c r="A68" s="19" t="str">
        <f>A42</f>
        <v>D. Boyle D</v>
      </c>
      <c r="B68" s="2">
        <v>0</v>
      </c>
      <c r="C68" s="2">
        <v>0</v>
      </c>
      <c r="D68" s="2">
        <v>-1</v>
      </c>
      <c r="E68" s="2">
        <v>1</v>
      </c>
      <c r="U68" s="15">
        <v>1</v>
      </c>
    </row>
    <row r="69" spans="1:21" ht="13.5" thickBot="1">
      <c r="A69" s="20" t="str">
        <f>A44</f>
        <v>R. Clowe RW</v>
      </c>
      <c r="B69" s="7">
        <v>1</v>
      </c>
      <c r="C69" s="7">
        <v>1</v>
      </c>
      <c r="D69" s="7">
        <v>1</v>
      </c>
      <c r="E69" s="7">
        <v>4</v>
      </c>
      <c r="U69" s="21">
        <v>1</v>
      </c>
    </row>
    <row r="70" spans="1:21" ht="13.5" thickBot="1">
      <c r="A70" s="19" t="str">
        <f>A54</f>
        <v>D. Murray D</v>
      </c>
      <c r="B70" s="2">
        <v>0</v>
      </c>
      <c r="C70" s="2">
        <v>0</v>
      </c>
      <c r="D70" s="2">
        <v>-2</v>
      </c>
      <c r="E70" s="2">
        <v>3</v>
      </c>
      <c r="U70" s="15">
        <v>1</v>
      </c>
    </row>
    <row r="71" spans="1:21" ht="13.5" thickBot="1">
      <c r="A71" s="19" t="str">
        <f>A45</f>
        <v>L. Couture C</v>
      </c>
      <c r="B71" s="2">
        <v>1</v>
      </c>
      <c r="C71" s="2">
        <v>0</v>
      </c>
      <c r="D71" s="2">
        <v>1</v>
      </c>
      <c r="E71" s="2">
        <v>3</v>
      </c>
      <c r="U71" s="21">
        <v>1</v>
      </c>
    </row>
    <row r="72" spans="1:21" ht="13.5" thickBot="1">
      <c r="A72" s="20" t="str">
        <f>A91</f>
        <v>J. McCarthy LW</v>
      </c>
      <c r="B72" s="7">
        <v>0</v>
      </c>
      <c r="C72" s="7">
        <v>0</v>
      </c>
      <c r="D72" s="7">
        <v>-1</v>
      </c>
      <c r="E72" s="7">
        <v>1</v>
      </c>
      <c r="U72" s="15">
        <v>1</v>
      </c>
    </row>
    <row r="73" spans="1:21" ht="13.5" thickBot="1">
      <c r="A73" s="19" t="str">
        <f>A98</f>
        <v>M. Vlasic D</v>
      </c>
      <c r="B73" s="2">
        <v>0</v>
      </c>
      <c r="C73" s="2">
        <v>0</v>
      </c>
      <c r="D73" s="2">
        <v>1</v>
      </c>
      <c r="E73" s="2">
        <v>4</v>
      </c>
      <c r="U73" s="21">
        <v>1</v>
      </c>
    </row>
    <row r="74" spans="1:21" ht="13.5" thickBot="1">
      <c r="A74" s="20" t="str">
        <f>A86</f>
        <v>J. Demers D</v>
      </c>
      <c r="B74" s="7">
        <v>1</v>
      </c>
      <c r="C74" s="7">
        <v>1</v>
      </c>
      <c r="D74" s="7">
        <v>2</v>
      </c>
      <c r="E74" s="7">
        <v>2</v>
      </c>
      <c r="U74" s="15">
        <v>1</v>
      </c>
    </row>
    <row r="75" spans="1:21" ht="13.5" thickBot="1">
      <c r="A75" s="19" t="str">
        <f>A83</f>
        <v>J. Braun D</v>
      </c>
      <c r="B75" s="2">
        <v>0</v>
      </c>
      <c r="C75" s="2">
        <v>1</v>
      </c>
      <c r="D75" s="2">
        <v>-1</v>
      </c>
      <c r="E75" s="2">
        <v>1</v>
      </c>
      <c r="U75" s="21">
        <v>1</v>
      </c>
    </row>
    <row r="76" spans="1:21" ht="13.5" thickBot="1">
      <c r="A76" s="20" t="str">
        <f>A92</f>
        <v>J. McGinn LW</v>
      </c>
      <c r="B76" s="7">
        <v>0</v>
      </c>
      <c r="C76" s="7">
        <v>0</v>
      </c>
      <c r="D76" s="7">
        <v>-1</v>
      </c>
      <c r="E76" s="7">
        <v>0</v>
      </c>
      <c r="U76" s="15">
        <v>1</v>
      </c>
    </row>
    <row r="77" spans="1:21" ht="13.5" thickBot="1">
      <c r="A77" s="19" t="str">
        <f>A99</f>
        <v>N. Wallin D</v>
      </c>
      <c r="B77" s="2">
        <v>0</v>
      </c>
      <c r="C77" s="2">
        <v>1</v>
      </c>
      <c r="D77" s="2">
        <v>-1</v>
      </c>
      <c r="E77" s="2">
        <v>1</v>
      </c>
      <c r="U77" s="21">
        <v>1</v>
      </c>
    </row>
    <row r="78" spans="1:21" ht="13.5" thickBot="1">
      <c r="A78" s="20" t="str">
        <f>A87</f>
        <v>B. Ferriero C</v>
      </c>
      <c r="B78" s="7">
        <v>0</v>
      </c>
      <c r="C78" s="7">
        <v>0</v>
      </c>
      <c r="D78" s="7">
        <v>0</v>
      </c>
      <c r="E78" s="7">
        <v>2</v>
      </c>
      <c r="U78" s="15">
        <v>1</v>
      </c>
    </row>
    <row r="79" spans="1:21" ht="13.5" thickBot="1">
      <c r="A79" s="19" t="str">
        <f>A96</f>
        <v>J. Pavelski C</v>
      </c>
      <c r="B79" s="2">
        <v>1</v>
      </c>
      <c r="C79" s="2">
        <v>0</v>
      </c>
      <c r="D79" s="2">
        <v>-2</v>
      </c>
      <c r="E79" s="2">
        <v>3</v>
      </c>
      <c r="U79" s="21">
        <v>1</v>
      </c>
    </row>
    <row r="80" spans="1:21">
      <c r="U80" s="15">
        <v>1</v>
      </c>
    </row>
    <row r="81" spans="1:21">
      <c r="A81" t="s">
        <v>73</v>
      </c>
      <c r="U81" s="21">
        <v>1</v>
      </c>
    </row>
    <row r="82" spans="1:21" ht="13.5" thickBot="1">
      <c r="A82" s="1" t="s">
        <v>0</v>
      </c>
      <c r="B82" s="2">
        <v>0</v>
      </c>
      <c r="C82" s="2">
        <v>1</v>
      </c>
      <c r="D82" s="2">
        <v>-2</v>
      </c>
      <c r="E82" s="2">
        <v>3</v>
      </c>
      <c r="F82" s="2">
        <v>3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30</v>
      </c>
      <c r="N82" s="4">
        <v>1.1520833333333333</v>
      </c>
      <c r="O82" s="5">
        <v>0.13402777777777777</v>
      </c>
      <c r="P82" s="5">
        <v>1.7361111111111112E-2</v>
      </c>
      <c r="Q82" s="4">
        <v>1.0006944444444443</v>
      </c>
      <c r="R82" s="2">
        <v>0</v>
      </c>
      <c r="S82" s="2">
        <v>0</v>
      </c>
      <c r="T82" s="2">
        <v>0</v>
      </c>
      <c r="U82" s="15">
        <v>1</v>
      </c>
    </row>
    <row r="83" spans="1:21" ht="13.5" thickBot="1">
      <c r="A83" s="6" t="s">
        <v>66</v>
      </c>
      <c r="B83" s="7">
        <v>0</v>
      </c>
      <c r="C83" s="7">
        <v>0</v>
      </c>
      <c r="D83" s="7">
        <v>-3</v>
      </c>
      <c r="E83" s="7">
        <v>2</v>
      </c>
      <c r="F83" s="7">
        <v>2</v>
      </c>
      <c r="G83" s="7">
        <v>1</v>
      </c>
      <c r="H83" s="7">
        <v>0</v>
      </c>
      <c r="I83" s="7">
        <v>0</v>
      </c>
      <c r="J83" s="7">
        <v>1</v>
      </c>
      <c r="K83" s="7">
        <v>0</v>
      </c>
      <c r="L83" s="7">
        <v>1</v>
      </c>
      <c r="M83" s="7">
        <v>24</v>
      </c>
      <c r="N83" s="8">
        <v>0.64166666666666672</v>
      </c>
      <c r="O83" s="8">
        <v>5.7638888888888885E-2</v>
      </c>
      <c r="P83" s="8">
        <v>3.0555555555555555E-2</v>
      </c>
      <c r="Q83" s="8">
        <v>0.55347222222222225</v>
      </c>
      <c r="R83" s="7">
        <v>0</v>
      </c>
      <c r="S83" s="7">
        <v>0</v>
      </c>
      <c r="T83" s="7">
        <v>0</v>
      </c>
      <c r="U83" s="21">
        <v>1</v>
      </c>
    </row>
    <row r="84" spans="1:21" ht="13.5" thickBot="1">
      <c r="A84" s="1" t="s">
        <v>1</v>
      </c>
      <c r="B84" s="2">
        <v>0</v>
      </c>
      <c r="C84" s="2">
        <v>2</v>
      </c>
      <c r="D84" s="2">
        <v>-1</v>
      </c>
      <c r="E84" s="2">
        <v>3</v>
      </c>
      <c r="F84" s="2">
        <v>3</v>
      </c>
      <c r="G84" s="2">
        <v>0</v>
      </c>
      <c r="H84" s="2">
        <v>0</v>
      </c>
      <c r="I84" s="2">
        <v>0</v>
      </c>
      <c r="J84" s="2">
        <v>1</v>
      </c>
      <c r="K84" s="2">
        <v>1</v>
      </c>
      <c r="L84" s="2">
        <v>2</v>
      </c>
      <c r="M84" s="2">
        <v>23</v>
      </c>
      <c r="N84" s="5">
        <v>0.72569444444444453</v>
      </c>
      <c r="O84" s="5">
        <v>9.930555555555555E-2</v>
      </c>
      <c r="P84" s="5">
        <v>0</v>
      </c>
      <c r="Q84" s="5">
        <v>0.62638888888888888</v>
      </c>
      <c r="R84" s="2">
        <v>0</v>
      </c>
      <c r="S84" s="2">
        <v>1</v>
      </c>
      <c r="T84" s="2">
        <v>0</v>
      </c>
      <c r="U84" s="15">
        <v>1</v>
      </c>
    </row>
    <row r="85" spans="1:21" ht="13.5" thickBot="1">
      <c r="A85" s="6" t="s">
        <v>2</v>
      </c>
      <c r="B85" s="7">
        <v>1</v>
      </c>
      <c r="C85" s="7">
        <v>1</v>
      </c>
      <c r="D85" s="7">
        <v>0</v>
      </c>
      <c r="E85" s="7">
        <v>3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23</v>
      </c>
      <c r="N85" s="8">
        <v>0.76180555555555562</v>
      </c>
      <c r="O85" s="8">
        <v>9.930555555555555E-2</v>
      </c>
      <c r="P85" s="8">
        <v>3.5416666666666666E-2</v>
      </c>
      <c r="Q85" s="8">
        <v>0.62708333333333333</v>
      </c>
      <c r="R85" s="7">
        <v>8</v>
      </c>
      <c r="S85" s="7">
        <v>5</v>
      </c>
      <c r="T85" s="7">
        <v>61.5</v>
      </c>
      <c r="U85" s="21">
        <v>1</v>
      </c>
    </row>
    <row r="86" spans="1:21" ht="13.5" thickBot="1">
      <c r="A86" s="1" t="s">
        <v>3</v>
      </c>
      <c r="B86" s="2">
        <v>0</v>
      </c>
      <c r="C86" s="2">
        <v>0</v>
      </c>
      <c r="D86" s="2">
        <v>-1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1</v>
      </c>
      <c r="M86" s="2">
        <v>28</v>
      </c>
      <c r="N86" s="5">
        <v>0.87083333333333324</v>
      </c>
      <c r="O86" s="5">
        <v>5.8333333333333327E-2</v>
      </c>
      <c r="P86" s="5">
        <v>3.5416666666666666E-2</v>
      </c>
      <c r="Q86" s="5">
        <v>0.77708333333333324</v>
      </c>
      <c r="R86" s="2">
        <v>0</v>
      </c>
      <c r="S86" s="2">
        <v>0</v>
      </c>
      <c r="T86" s="2">
        <v>0</v>
      </c>
      <c r="U86" s="15">
        <v>1</v>
      </c>
    </row>
    <row r="87" spans="1:21" ht="13.5" thickBot="1">
      <c r="A87" s="6" t="s">
        <v>55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7">
        <v>0</v>
      </c>
      <c r="L87" s="7">
        <v>0</v>
      </c>
      <c r="M87" s="7">
        <v>21</v>
      </c>
      <c r="N87" s="8">
        <v>0.69027777777777777</v>
      </c>
      <c r="O87" s="8">
        <v>9.0277777777777776E-2</v>
      </c>
      <c r="P87" s="8">
        <v>0</v>
      </c>
      <c r="Q87" s="8">
        <v>0.6</v>
      </c>
      <c r="R87" s="7">
        <v>0</v>
      </c>
      <c r="S87" s="7">
        <v>1</v>
      </c>
      <c r="T87" s="7">
        <v>0</v>
      </c>
      <c r="U87" s="21">
        <v>1</v>
      </c>
    </row>
    <row r="88" spans="1:21" ht="13.5" thickBot="1">
      <c r="A88" s="1" t="s">
        <v>4</v>
      </c>
      <c r="B88" s="2">
        <v>0</v>
      </c>
      <c r="C88" s="2">
        <v>0</v>
      </c>
      <c r="D88" s="2">
        <v>-3</v>
      </c>
      <c r="E88" s="2">
        <v>1</v>
      </c>
      <c r="F88" s="2">
        <v>1</v>
      </c>
      <c r="G88" s="2">
        <v>1</v>
      </c>
      <c r="H88" s="2">
        <v>0</v>
      </c>
      <c r="I88" s="2">
        <v>0</v>
      </c>
      <c r="J88" s="2">
        <v>1</v>
      </c>
      <c r="K88" s="2">
        <v>1</v>
      </c>
      <c r="L88" s="2">
        <v>1</v>
      </c>
      <c r="M88" s="2">
        <v>28</v>
      </c>
      <c r="N88" s="5">
        <v>0.83611111111111114</v>
      </c>
      <c r="O88" s="5">
        <v>8.9583333333333334E-2</v>
      </c>
      <c r="P88" s="5">
        <v>0</v>
      </c>
      <c r="Q88" s="5">
        <v>0.74652777777777779</v>
      </c>
      <c r="R88" s="2">
        <v>0</v>
      </c>
      <c r="S88" s="2">
        <v>0</v>
      </c>
      <c r="T88" s="2">
        <v>0</v>
      </c>
      <c r="U88" s="15">
        <v>1</v>
      </c>
    </row>
    <row r="89" spans="1:21" ht="13.5" thickBot="1">
      <c r="A89" s="6" t="s">
        <v>6</v>
      </c>
      <c r="B89" s="7">
        <v>0</v>
      </c>
      <c r="C89" s="7">
        <v>0</v>
      </c>
      <c r="D89" s="7">
        <v>-3</v>
      </c>
      <c r="E89" s="7">
        <v>2</v>
      </c>
      <c r="F89" s="7">
        <v>2</v>
      </c>
      <c r="G89" s="7">
        <v>0</v>
      </c>
      <c r="H89" s="7">
        <v>0</v>
      </c>
      <c r="I89" s="7">
        <v>0</v>
      </c>
      <c r="J89" s="7">
        <v>1</v>
      </c>
      <c r="K89" s="7">
        <v>0</v>
      </c>
      <c r="L89" s="7">
        <v>0</v>
      </c>
      <c r="M89" s="7">
        <v>28</v>
      </c>
      <c r="N89" s="8">
        <v>0.87777777777777777</v>
      </c>
      <c r="O89" s="8">
        <v>8.9583333333333334E-2</v>
      </c>
      <c r="P89" s="8">
        <v>4.7916666666666663E-2</v>
      </c>
      <c r="Q89" s="8">
        <v>0.7402777777777777</v>
      </c>
      <c r="R89" s="7">
        <v>0</v>
      </c>
      <c r="S89" s="7">
        <v>2</v>
      </c>
      <c r="T89" s="7">
        <v>0</v>
      </c>
      <c r="U89" s="21">
        <v>1</v>
      </c>
    </row>
    <row r="90" spans="1:21" ht="13.5" thickBot="1">
      <c r="A90" s="1" t="s">
        <v>25</v>
      </c>
      <c r="B90" s="2">
        <v>0</v>
      </c>
      <c r="C90" s="2">
        <v>0</v>
      </c>
      <c r="D90" s="2">
        <v>-1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10</v>
      </c>
      <c r="N90" s="5">
        <v>0.28680555555555554</v>
      </c>
      <c r="O90" s="5">
        <v>0</v>
      </c>
      <c r="P90" s="5">
        <v>3.0555555555555555E-2</v>
      </c>
      <c r="Q90" s="5">
        <v>0.25625000000000003</v>
      </c>
      <c r="R90" s="2">
        <v>0</v>
      </c>
      <c r="S90" s="2">
        <v>2</v>
      </c>
      <c r="T90" s="2">
        <v>0</v>
      </c>
      <c r="U90" s="15">
        <v>1</v>
      </c>
    </row>
    <row r="91" spans="1:21" ht="13.5" thickBot="1">
      <c r="A91" s="6" t="s">
        <v>20</v>
      </c>
      <c r="B91" s="7">
        <v>0</v>
      </c>
      <c r="C91" s="7">
        <v>0</v>
      </c>
      <c r="D91" s="7">
        <v>0</v>
      </c>
      <c r="E91" s="7">
        <v>5</v>
      </c>
      <c r="F91" s="7">
        <v>5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21</v>
      </c>
      <c r="N91" s="8">
        <v>0.61319444444444449</v>
      </c>
      <c r="O91" s="8">
        <v>2.7777777777777779E-3</v>
      </c>
      <c r="P91" s="8">
        <v>0</v>
      </c>
      <c r="Q91" s="8">
        <v>0.61041666666666672</v>
      </c>
      <c r="R91" s="7">
        <v>0</v>
      </c>
      <c r="S91" s="7">
        <v>2</v>
      </c>
      <c r="T91" s="7">
        <v>0</v>
      </c>
      <c r="U91" s="21">
        <v>1</v>
      </c>
    </row>
    <row r="92" spans="1:21" ht="13.5" thickBot="1">
      <c r="A92" s="1" t="s">
        <v>7</v>
      </c>
      <c r="B92" s="2">
        <v>0</v>
      </c>
      <c r="C92" s="2">
        <v>0</v>
      </c>
      <c r="D92" s="2">
        <v>-2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</v>
      </c>
      <c r="K92" s="2">
        <v>0</v>
      </c>
      <c r="L92" s="2">
        <v>0</v>
      </c>
      <c r="M92" s="2">
        <v>12</v>
      </c>
      <c r="N92" s="5">
        <v>0.33263888888888887</v>
      </c>
      <c r="O92" s="5">
        <v>2.7777777777777779E-3</v>
      </c>
      <c r="P92" s="5">
        <v>0</v>
      </c>
      <c r="Q92" s="5">
        <v>0.3298611111111111</v>
      </c>
      <c r="R92" s="2">
        <v>0</v>
      </c>
      <c r="S92" s="2">
        <v>0</v>
      </c>
      <c r="T92" s="2">
        <v>0</v>
      </c>
      <c r="U92" s="15">
        <v>1</v>
      </c>
    </row>
    <row r="93" spans="1:21" ht="13.5" thickBot="1">
      <c r="A93" s="6" t="s">
        <v>9</v>
      </c>
      <c r="B93" s="7">
        <v>0</v>
      </c>
      <c r="C93" s="7">
        <v>1</v>
      </c>
      <c r="D93" s="7">
        <v>0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22</v>
      </c>
      <c r="N93" s="8">
        <v>0.62638888888888888</v>
      </c>
      <c r="O93" s="8">
        <v>2.7777777777777779E-3</v>
      </c>
      <c r="P93" s="8">
        <v>3.5416666666666666E-2</v>
      </c>
      <c r="Q93" s="8">
        <v>0.58819444444444446</v>
      </c>
      <c r="R93" s="7">
        <v>2</v>
      </c>
      <c r="S93" s="7">
        <v>2</v>
      </c>
      <c r="T93" s="7">
        <v>50</v>
      </c>
      <c r="U93" s="21">
        <v>1</v>
      </c>
    </row>
    <row r="94" spans="1:21" ht="13.5" thickBot="1">
      <c r="A94" s="1" t="s">
        <v>10</v>
      </c>
      <c r="B94" s="2">
        <v>1</v>
      </c>
      <c r="C94" s="2">
        <v>0</v>
      </c>
      <c r="D94" s="2">
        <v>-1</v>
      </c>
      <c r="E94" s="2">
        <v>3</v>
      </c>
      <c r="F94" s="2">
        <v>2</v>
      </c>
      <c r="G94" s="2">
        <v>1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27</v>
      </c>
      <c r="N94" s="5">
        <v>0.86458333333333337</v>
      </c>
      <c r="O94" s="5">
        <v>2.4305555555555556E-2</v>
      </c>
      <c r="P94" s="5">
        <v>1.7361111111111112E-2</v>
      </c>
      <c r="Q94" s="5">
        <v>0.82291666666666663</v>
      </c>
      <c r="R94" s="2">
        <v>0</v>
      </c>
      <c r="S94" s="2">
        <v>0</v>
      </c>
      <c r="T94" s="2">
        <v>0</v>
      </c>
      <c r="U94" s="15">
        <v>1</v>
      </c>
    </row>
    <row r="95" spans="1:21" ht="13.5" thickBot="1">
      <c r="A95" s="6" t="s">
        <v>11</v>
      </c>
      <c r="B95" s="7">
        <v>0</v>
      </c>
      <c r="C95" s="7">
        <v>0</v>
      </c>
      <c r="D95" s="7">
        <v>-1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9</v>
      </c>
      <c r="N95" s="8">
        <v>0.23472222222222219</v>
      </c>
      <c r="O95" s="8">
        <v>0</v>
      </c>
      <c r="P95" s="8">
        <v>0</v>
      </c>
      <c r="Q95" s="8">
        <v>0.23472222222222219</v>
      </c>
      <c r="R95" s="7">
        <v>3</v>
      </c>
      <c r="S95" s="7">
        <v>0</v>
      </c>
      <c r="T95" s="7">
        <v>100</v>
      </c>
      <c r="U95" s="21">
        <v>1</v>
      </c>
    </row>
    <row r="96" spans="1:21" ht="13.5" thickBot="1">
      <c r="A96" s="1" t="s">
        <v>12</v>
      </c>
      <c r="B96" s="2">
        <v>0</v>
      </c>
      <c r="C96" s="2">
        <v>0</v>
      </c>
      <c r="D96" s="2">
        <v>1</v>
      </c>
      <c r="E96" s="2">
        <v>1</v>
      </c>
      <c r="F96" s="2">
        <v>1</v>
      </c>
      <c r="G96" s="2">
        <v>0</v>
      </c>
      <c r="H96" s="2">
        <v>0</v>
      </c>
      <c r="I96" s="2">
        <v>0</v>
      </c>
      <c r="J96" s="2">
        <v>1</v>
      </c>
      <c r="K96" s="2">
        <v>0</v>
      </c>
      <c r="L96" s="2">
        <v>1</v>
      </c>
      <c r="M96" s="2">
        <v>24</v>
      </c>
      <c r="N96" s="5">
        <v>0.71458333333333324</v>
      </c>
      <c r="O96" s="5">
        <v>0.10625</v>
      </c>
      <c r="P96" s="5">
        <v>1.7361111111111112E-2</v>
      </c>
      <c r="Q96" s="5">
        <v>0.59097222222222223</v>
      </c>
      <c r="R96" s="2">
        <v>8</v>
      </c>
      <c r="S96" s="2">
        <v>7</v>
      </c>
      <c r="T96" s="2">
        <v>53.3</v>
      </c>
      <c r="U96" s="15">
        <v>1</v>
      </c>
    </row>
    <row r="97" spans="1:21" ht="13.5" thickBot="1">
      <c r="A97" s="6" t="s">
        <v>14</v>
      </c>
      <c r="B97" s="7">
        <v>0</v>
      </c>
      <c r="C97" s="7">
        <v>0</v>
      </c>
      <c r="D97" s="7">
        <v>-3</v>
      </c>
      <c r="E97" s="7">
        <v>3</v>
      </c>
      <c r="F97" s="7">
        <v>3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29</v>
      </c>
      <c r="N97" s="8">
        <v>0.8569444444444444</v>
      </c>
      <c r="O97" s="8">
        <v>9.8611111111111108E-2</v>
      </c>
      <c r="P97" s="8">
        <v>0</v>
      </c>
      <c r="Q97" s="8">
        <v>0.7583333333333333</v>
      </c>
      <c r="R97" s="7">
        <v>9</v>
      </c>
      <c r="S97" s="7">
        <v>12</v>
      </c>
      <c r="T97" s="7">
        <v>42.9</v>
      </c>
      <c r="U97" s="21">
        <v>1</v>
      </c>
    </row>
    <row r="98" spans="1:21" ht="13.5" thickBot="1">
      <c r="A98" s="1" t="s">
        <v>15</v>
      </c>
      <c r="B98" s="2">
        <v>1</v>
      </c>
      <c r="C98" s="2">
        <v>0</v>
      </c>
      <c r="D98" s="2">
        <v>-1</v>
      </c>
      <c r="E98" s="2">
        <v>1</v>
      </c>
      <c r="F98" s="2">
        <v>0</v>
      </c>
      <c r="G98" s="2">
        <v>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25</v>
      </c>
      <c r="N98" s="5">
        <v>0.74444444444444446</v>
      </c>
      <c r="O98" s="5">
        <v>0</v>
      </c>
      <c r="P98" s="5">
        <v>3.5416666666666666E-2</v>
      </c>
      <c r="Q98" s="5">
        <v>0.7090277777777777</v>
      </c>
      <c r="R98" s="2">
        <v>0</v>
      </c>
      <c r="S98" s="2">
        <v>0</v>
      </c>
      <c r="T98" s="2">
        <v>0</v>
      </c>
      <c r="U98" s="15">
        <v>1</v>
      </c>
    </row>
    <row r="99" spans="1:21" ht="13.5" thickBot="1">
      <c r="A99" s="6" t="s">
        <v>16</v>
      </c>
      <c r="B99" s="7">
        <v>0</v>
      </c>
      <c r="C99" s="7">
        <v>0</v>
      </c>
      <c r="D99" s="7">
        <v>0</v>
      </c>
      <c r="E99" s="7">
        <v>1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22</v>
      </c>
      <c r="N99" s="8">
        <v>0.62013888888888891</v>
      </c>
      <c r="O99" s="8">
        <v>2.7777777777777779E-3</v>
      </c>
      <c r="P99" s="8">
        <v>3.0555555555555555E-2</v>
      </c>
      <c r="Q99" s="8">
        <v>0.58680555555555558</v>
      </c>
      <c r="R99" s="7">
        <v>0</v>
      </c>
      <c r="S99" s="7">
        <v>0</v>
      </c>
      <c r="T99" s="7">
        <v>0</v>
      </c>
      <c r="U99" s="21">
        <v>1</v>
      </c>
    </row>
    <row r="100" spans="1:21">
      <c r="U100" s="15">
        <v>1</v>
      </c>
    </row>
    <row r="101" spans="1:21">
      <c r="A101" t="s">
        <v>74</v>
      </c>
      <c r="U101" s="21">
        <v>1</v>
      </c>
    </row>
    <row r="102" spans="1:21" ht="13.5" thickBot="1">
      <c r="A102" s="1" t="s">
        <v>0</v>
      </c>
      <c r="B102" s="2">
        <v>0</v>
      </c>
      <c r="C102" s="2">
        <v>0</v>
      </c>
      <c r="D102" s="2">
        <v>0</v>
      </c>
      <c r="E102" s="2">
        <v>1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28</v>
      </c>
      <c r="N102" s="4">
        <v>1.1236111111111111</v>
      </c>
      <c r="O102" s="5">
        <v>0.1013888888888889</v>
      </c>
      <c r="P102" s="5">
        <v>2.0833333333333332E-2</v>
      </c>
      <c r="Q102" s="4">
        <v>1.0013888888888889</v>
      </c>
      <c r="R102" s="2">
        <v>0</v>
      </c>
      <c r="S102" s="2">
        <v>0</v>
      </c>
      <c r="T102" s="2">
        <v>0</v>
      </c>
      <c r="U102" s="15">
        <v>1</v>
      </c>
    </row>
    <row r="103" spans="1:21" ht="13.5" thickBot="1">
      <c r="A103" s="6" t="s">
        <v>66</v>
      </c>
      <c r="B103" s="7">
        <v>0</v>
      </c>
      <c r="C103" s="7">
        <v>1</v>
      </c>
      <c r="D103" s="7">
        <v>0</v>
      </c>
      <c r="E103" s="7">
        <v>0</v>
      </c>
      <c r="F103" s="7">
        <v>0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24</v>
      </c>
      <c r="N103" s="8">
        <v>0.72013888888888899</v>
      </c>
      <c r="O103" s="8">
        <v>4.9305555555555554E-2</v>
      </c>
      <c r="P103" s="8">
        <v>2.361111111111111E-2</v>
      </c>
      <c r="Q103" s="8">
        <v>0.64722222222222225</v>
      </c>
      <c r="R103" s="7">
        <v>0</v>
      </c>
      <c r="S103" s="7">
        <v>0</v>
      </c>
      <c r="T103" s="7">
        <v>0</v>
      </c>
      <c r="U103" s="21">
        <v>1</v>
      </c>
    </row>
    <row r="104" spans="1:21" ht="13.5" thickBot="1">
      <c r="A104" s="1" t="s">
        <v>1</v>
      </c>
      <c r="B104" s="2">
        <v>2</v>
      </c>
      <c r="C104" s="2">
        <v>0</v>
      </c>
      <c r="D104" s="2">
        <v>2</v>
      </c>
      <c r="E104" s="2">
        <v>7</v>
      </c>
      <c r="F104" s="2">
        <v>5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1</v>
      </c>
      <c r="M104" s="2">
        <v>27</v>
      </c>
      <c r="N104" s="5">
        <v>0.83888888888888891</v>
      </c>
      <c r="O104" s="5">
        <v>8.7500000000000008E-2</v>
      </c>
      <c r="P104" s="5">
        <v>0</v>
      </c>
      <c r="Q104" s="5">
        <v>0.75138888888888899</v>
      </c>
      <c r="R104" s="2">
        <v>0</v>
      </c>
      <c r="S104" s="2">
        <v>1</v>
      </c>
      <c r="T104" s="2">
        <v>0</v>
      </c>
      <c r="U104" s="15">
        <v>1</v>
      </c>
    </row>
    <row r="105" spans="1:21" ht="13.5" thickBot="1">
      <c r="A105" s="6" t="s">
        <v>2</v>
      </c>
      <c r="B105" s="7">
        <v>0</v>
      </c>
      <c r="C105" s="7">
        <v>0</v>
      </c>
      <c r="D105" s="7">
        <v>1</v>
      </c>
      <c r="E105" s="7">
        <v>5</v>
      </c>
      <c r="F105" s="7">
        <v>5</v>
      </c>
      <c r="G105" s="7">
        <v>1</v>
      </c>
      <c r="H105" s="7">
        <v>1</v>
      </c>
      <c r="I105" s="7">
        <v>2</v>
      </c>
      <c r="J105" s="7">
        <v>0</v>
      </c>
      <c r="K105" s="7">
        <v>0</v>
      </c>
      <c r="L105" s="7">
        <v>0</v>
      </c>
      <c r="M105" s="7">
        <v>27</v>
      </c>
      <c r="N105" s="8">
        <v>0.79027777777777775</v>
      </c>
      <c r="O105" s="8">
        <v>8.1250000000000003E-2</v>
      </c>
      <c r="P105" s="8">
        <v>0</v>
      </c>
      <c r="Q105" s="8">
        <v>0.7090277777777777</v>
      </c>
      <c r="R105" s="7">
        <v>8</v>
      </c>
      <c r="S105" s="7">
        <v>13</v>
      </c>
      <c r="T105" s="7">
        <v>38.1</v>
      </c>
      <c r="U105" s="21">
        <v>1</v>
      </c>
    </row>
    <row r="106" spans="1:21" ht="13.5" thickBot="1">
      <c r="A106" s="1" t="s">
        <v>3</v>
      </c>
      <c r="B106" s="2">
        <v>0</v>
      </c>
      <c r="C106" s="2">
        <v>1</v>
      </c>
      <c r="D106" s="2">
        <v>1</v>
      </c>
      <c r="E106" s="2">
        <v>2</v>
      </c>
      <c r="F106" s="2">
        <v>2</v>
      </c>
      <c r="G106" s="2">
        <v>1</v>
      </c>
      <c r="H106" s="2">
        <v>0</v>
      </c>
      <c r="I106" s="2">
        <v>0</v>
      </c>
      <c r="J106" s="2">
        <v>0</v>
      </c>
      <c r="K106" s="2">
        <v>2</v>
      </c>
      <c r="L106" s="2">
        <v>1</v>
      </c>
      <c r="M106" s="2">
        <v>29</v>
      </c>
      <c r="N106" s="5">
        <v>0.9590277777777777</v>
      </c>
      <c r="O106" s="5">
        <v>9.5138888888888884E-2</v>
      </c>
      <c r="P106" s="5">
        <v>3.888888888888889E-2</v>
      </c>
      <c r="Q106" s="5">
        <v>0.82500000000000007</v>
      </c>
      <c r="R106" s="2">
        <v>0</v>
      </c>
      <c r="S106" s="2">
        <v>0</v>
      </c>
      <c r="T106" s="2">
        <v>0</v>
      </c>
      <c r="U106" s="15">
        <v>1</v>
      </c>
    </row>
    <row r="107" spans="1:21" ht="13.5" thickBot="1">
      <c r="A107" s="6" t="s">
        <v>55</v>
      </c>
      <c r="B107" s="7">
        <v>0</v>
      </c>
      <c r="C107" s="7">
        <v>0</v>
      </c>
      <c r="D107" s="7">
        <v>2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7">
        <v>3</v>
      </c>
      <c r="K107" s="7">
        <v>0</v>
      </c>
      <c r="L107" s="7">
        <v>1</v>
      </c>
      <c r="M107" s="7">
        <v>25</v>
      </c>
      <c r="N107" s="8">
        <v>0.79791666666666661</v>
      </c>
      <c r="O107" s="8">
        <v>9.0972222222222218E-2</v>
      </c>
      <c r="P107" s="8">
        <v>0</v>
      </c>
      <c r="Q107" s="8">
        <v>0.70694444444444438</v>
      </c>
      <c r="R107" s="7">
        <v>0</v>
      </c>
      <c r="S107" s="7">
        <v>0</v>
      </c>
      <c r="T107" s="7">
        <v>0</v>
      </c>
      <c r="U107" s="21">
        <v>1</v>
      </c>
    </row>
    <row r="108" spans="1:21" ht="13.5" thickBot="1">
      <c r="A108" s="1" t="s">
        <v>4</v>
      </c>
      <c r="B108" s="2">
        <v>0</v>
      </c>
      <c r="C108" s="2">
        <v>0</v>
      </c>
      <c r="D108" s="2">
        <v>0</v>
      </c>
      <c r="E108" s="2">
        <v>2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25</v>
      </c>
      <c r="N108" s="5">
        <v>0.73611111111111116</v>
      </c>
      <c r="O108" s="5">
        <v>7.9166666666666663E-2</v>
      </c>
      <c r="P108" s="5">
        <v>2.7083333333333334E-2</v>
      </c>
      <c r="Q108" s="5">
        <v>0.62986111111111109</v>
      </c>
      <c r="R108" s="2">
        <v>0</v>
      </c>
      <c r="S108" s="2">
        <v>0</v>
      </c>
      <c r="T108" s="2">
        <v>0</v>
      </c>
      <c r="U108" s="15">
        <v>1</v>
      </c>
    </row>
    <row r="109" spans="1:21" ht="13.5" thickBot="1">
      <c r="A109" s="6" t="s">
        <v>6</v>
      </c>
      <c r="B109" s="7">
        <v>0</v>
      </c>
      <c r="C109" s="7">
        <v>0</v>
      </c>
      <c r="D109" s="7">
        <v>-1</v>
      </c>
      <c r="E109" s="7">
        <v>1</v>
      </c>
      <c r="F109" s="7">
        <v>1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1</v>
      </c>
      <c r="M109" s="7">
        <v>24</v>
      </c>
      <c r="N109" s="8">
        <v>0.78333333333333333</v>
      </c>
      <c r="O109" s="8">
        <v>5.5555555555555552E-2</v>
      </c>
      <c r="P109" s="8">
        <v>3.2638888888888891E-2</v>
      </c>
      <c r="Q109" s="8">
        <v>0.69513888888888886</v>
      </c>
      <c r="R109" s="7">
        <v>3</v>
      </c>
      <c r="S109" s="7">
        <v>6</v>
      </c>
      <c r="T109" s="7">
        <v>33.299999999999997</v>
      </c>
      <c r="U109" s="21">
        <v>1</v>
      </c>
    </row>
    <row r="110" spans="1:21" ht="13.5" thickBot="1">
      <c r="A110" s="1" t="s">
        <v>25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2</v>
      </c>
      <c r="K110" s="2">
        <v>1</v>
      </c>
      <c r="L110" s="2">
        <v>1</v>
      </c>
      <c r="M110" s="2">
        <v>14</v>
      </c>
      <c r="N110" s="5">
        <v>0.36527777777777781</v>
      </c>
      <c r="O110" s="5">
        <v>0</v>
      </c>
      <c r="P110" s="5">
        <v>2.361111111111111E-2</v>
      </c>
      <c r="Q110" s="5">
        <v>0.34166666666666662</v>
      </c>
      <c r="R110" s="2">
        <v>0</v>
      </c>
      <c r="S110" s="2">
        <v>0</v>
      </c>
      <c r="T110" s="2">
        <v>0</v>
      </c>
      <c r="U110" s="15">
        <v>1</v>
      </c>
    </row>
    <row r="111" spans="1:21" ht="13.5" thickBot="1">
      <c r="A111" s="6" t="s">
        <v>20</v>
      </c>
      <c r="B111" s="7">
        <v>0</v>
      </c>
      <c r="C111" s="7">
        <v>0</v>
      </c>
      <c r="D111" s="7">
        <v>-1</v>
      </c>
      <c r="E111" s="7">
        <v>1</v>
      </c>
      <c r="F111" s="7">
        <v>1</v>
      </c>
      <c r="G111" s="7">
        <v>1</v>
      </c>
      <c r="H111" s="7">
        <v>0</v>
      </c>
      <c r="I111" s="7">
        <v>0</v>
      </c>
      <c r="J111" s="7">
        <v>1</v>
      </c>
      <c r="K111" s="7">
        <v>0</v>
      </c>
      <c r="L111" s="7">
        <v>0</v>
      </c>
      <c r="M111" s="7">
        <v>20</v>
      </c>
      <c r="N111" s="8">
        <v>0.60277777777777775</v>
      </c>
      <c r="O111" s="8">
        <v>0</v>
      </c>
      <c r="P111" s="8">
        <v>0</v>
      </c>
      <c r="Q111" s="8">
        <v>0.60277777777777775</v>
      </c>
      <c r="R111" s="7">
        <v>0</v>
      </c>
      <c r="S111" s="7">
        <v>0</v>
      </c>
      <c r="T111" s="7">
        <v>0</v>
      </c>
      <c r="U111" s="21">
        <v>1</v>
      </c>
    </row>
    <row r="112" spans="1:21" ht="13.5" thickBot="1">
      <c r="A112" s="1" t="s">
        <v>7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2</v>
      </c>
      <c r="K112" s="2">
        <v>0</v>
      </c>
      <c r="L112" s="2">
        <v>0</v>
      </c>
      <c r="M112" s="2">
        <v>13</v>
      </c>
      <c r="N112" s="5">
        <v>0.33194444444444443</v>
      </c>
      <c r="O112" s="5">
        <v>0</v>
      </c>
      <c r="P112" s="5">
        <v>0</v>
      </c>
      <c r="Q112" s="5">
        <v>0.33194444444444443</v>
      </c>
      <c r="R112" s="2">
        <v>0</v>
      </c>
      <c r="S112" s="2">
        <v>0</v>
      </c>
      <c r="T112" s="2">
        <v>0</v>
      </c>
      <c r="U112" s="15">
        <v>1</v>
      </c>
    </row>
    <row r="113" spans="1:21" ht="13.5" thickBot="1">
      <c r="A113" s="6" t="s">
        <v>9</v>
      </c>
      <c r="B113" s="7">
        <v>0</v>
      </c>
      <c r="C113" s="7">
        <v>0</v>
      </c>
      <c r="D113" s="7">
        <v>-1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19</v>
      </c>
      <c r="N113" s="8">
        <v>0.58819444444444446</v>
      </c>
      <c r="O113" s="8">
        <v>0</v>
      </c>
      <c r="P113" s="8">
        <v>0</v>
      </c>
      <c r="Q113" s="8">
        <v>0.58819444444444446</v>
      </c>
      <c r="R113" s="7">
        <v>2</v>
      </c>
      <c r="S113" s="7">
        <v>3</v>
      </c>
      <c r="T113" s="7">
        <v>40</v>
      </c>
      <c r="U113" s="21">
        <v>1</v>
      </c>
    </row>
    <row r="114" spans="1:21" ht="13.5" thickBot="1">
      <c r="A114" s="1" t="s">
        <v>10</v>
      </c>
      <c r="B114" s="2">
        <v>0</v>
      </c>
      <c r="C114" s="2">
        <v>0</v>
      </c>
      <c r="D114" s="2">
        <v>0</v>
      </c>
      <c r="E114" s="2">
        <v>2</v>
      </c>
      <c r="F114" s="2">
        <v>2</v>
      </c>
      <c r="G114" s="2">
        <v>5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23</v>
      </c>
      <c r="N114" s="5">
        <v>0.8256944444444444</v>
      </c>
      <c r="O114" s="5">
        <v>8.3333333333333332E-3</v>
      </c>
      <c r="P114" s="5">
        <v>2.0833333333333332E-2</v>
      </c>
      <c r="Q114" s="5">
        <v>0.79652777777777783</v>
      </c>
      <c r="R114" s="2">
        <v>0</v>
      </c>
      <c r="S114" s="2">
        <v>0</v>
      </c>
      <c r="T114" s="2">
        <v>0</v>
      </c>
      <c r="U114" s="15">
        <v>1</v>
      </c>
    </row>
    <row r="115" spans="1:21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</v>
      </c>
      <c r="K115" s="7">
        <v>0</v>
      </c>
      <c r="L115" s="7">
        <v>0</v>
      </c>
      <c r="M115" s="7">
        <v>17</v>
      </c>
      <c r="N115" s="8">
        <v>0.37638888888888888</v>
      </c>
      <c r="O115" s="8">
        <v>0</v>
      </c>
      <c r="P115" s="8">
        <v>4.4444444444444446E-2</v>
      </c>
      <c r="Q115" s="8">
        <v>0.33194444444444443</v>
      </c>
      <c r="R115" s="7">
        <v>5</v>
      </c>
      <c r="S115" s="7">
        <v>1</v>
      </c>
      <c r="T115" s="7">
        <v>83.3</v>
      </c>
      <c r="U115" s="21">
        <v>1</v>
      </c>
    </row>
    <row r="116" spans="1:21" ht="13.5" thickBot="1">
      <c r="A116" s="1" t="s">
        <v>12</v>
      </c>
      <c r="B116" s="2">
        <v>0</v>
      </c>
      <c r="C116" s="2">
        <v>0</v>
      </c>
      <c r="D116" s="2">
        <v>0</v>
      </c>
      <c r="E116" s="2">
        <v>2</v>
      </c>
      <c r="F116" s="2">
        <v>2</v>
      </c>
      <c r="G116" s="2">
        <v>2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26</v>
      </c>
      <c r="N116" s="5">
        <v>0.7729166666666667</v>
      </c>
      <c r="O116" s="5">
        <v>7.5694444444444439E-2</v>
      </c>
      <c r="P116" s="5">
        <v>1.8055555555555557E-2</v>
      </c>
      <c r="Q116" s="5">
        <v>0.6791666666666667</v>
      </c>
      <c r="R116" s="2">
        <v>3</v>
      </c>
      <c r="S116" s="2">
        <v>6</v>
      </c>
      <c r="T116" s="2">
        <v>33.299999999999997</v>
      </c>
      <c r="U116" s="15">
        <v>1</v>
      </c>
    </row>
    <row r="117" spans="1:21" ht="13.5" thickBot="1">
      <c r="A117" s="6" t="s">
        <v>14</v>
      </c>
      <c r="B117" s="7">
        <v>0</v>
      </c>
      <c r="C117" s="7">
        <v>0</v>
      </c>
      <c r="D117" s="7">
        <v>0</v>
      </c>
      <c r="E117" s="7">
        <v>2</v>
      </c>
      <c r="F117" s="7">
        <v>2</v>
      </c>
      <c r="G117" s="7">
        <v>0</v>
      </c>
      <c r="H117" s="7">
        <v>0</v>
      </c>
      <c r="I117" s="7">
        <v>0</v>
      </c>
      <c r="J117" s="7">
        <v>1</v>
      </c>
      <c r="K117" s="7">
        <v>1</v>
      </c>
      <c r="L117" s="7">
        <v>2</v>
      </c>
      <c r="M117" s="7">
        <v>27</v>
      </c>
      <c r="N117" s="8">
        <v>0.81041666666666667</v>
      </c>
      <c r="O117" s="8">
        <v>8.5416666666666655E-2</v>
      </c>
      <c r="P117" s="8">
        <v>2.0833333333333332E-2</v>
      </c>
      <c r="Q117" s="8">
        <v>0.70416666666666661</v>
      </c>
      <c r="R117" s="7">
        <v>8</v>
      </c>
      <c r="S117" s="7">
        <v>12</v>
      </c>
      <c r="T117" s="7">
        <v>40</v>
      </c>
      <c r="U117" s="21">
        <v>1</v>
      </c>
    </row>
    <row r="118" spans="1:21" ht="13.5" thickBot="1">
      <c r="A118" s="1" t="s">
        <v>15</v>
      </c>
      <c r="B118" s="2">
        <v>0</v>
      </c>
      <c r="C118" s="2">
        <v>2</v>
      </c>
      <c r="D118" s="2">
        <v>2</v>
      </c>
      <c r="E118" s="2">
        <v>1</v>
      </c>
      <c r="F118" s="2">
        <v>1</v>
      </c>
      <c r="G118" s="2">
        <v>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29</v>
      </c>
      <c r="N118" s="5">
        <v>0.95486111111111116</v>
      </c>
      <c r="O118" s="5">
        <v>2.361111111111111E-2</v>
      </c>
      <c r="P118" s="5">
        <v>3.888888888888889E-2</v>
      </c>
      <c r="Q118" s="5">
        <v>0.89236111111111116</v>
      </c>
      <c r="R118" s="2">
        <v>0</v>
      </c>
      <c r="S118" s="2">
        <v>0</v>
      </c>
      <c r="T118" s="2">
        <v>0</v>
      </c>
      <c r="U118" s="15">
        <v>1</v>
      </c>
    </row>
    <row r="119" spans="1:21" ht="13.5" thickBot="1">
      <c r="A119" s="6" t="s">
        <v>16</v>
      </c>
      <c r="B119" s="7">
        <v>0</v>
      </c>
      <c r="C119" s="7">
        <v>0</v>
      </c>
      <c r="D119" s="7">
        <v>-1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24</v>
      </c>
      <c r="N119" s="8">
        <v>0.68333333333333324</v>
      </c>
      <c r="O119" s="8">
        <v>0</v>
      </c>
      <c r="P119" s="8">
        <v>2.361111111111111E-2</v>
      </c>
      <c r="Q119" s="8">
        <v>0.65972222222222221</v>
      </c>
      <c r="R119" s="7">
        <v>0</v>
      </c>
      <c r="S119" s="7">
        <v>0</v>
      </c>
      <c r="T119" s="7">
        <v>0</v>
      </c>
      <c r="U119" s="21">
        <v>1</v>
      </c>
    </row>
    <row r="120" spans="1:21">
      <c r="U120" s="15">
        <v>1</v>
      </c>
    </row>
    <row r="121" spans="1:21">
      <c r="A121" t="s">
        <v>75</v>
      </c>
      <c r="U121" s="21">
        <v>1</v>
      </c>
    </row>
    <row r="122" spans="1:21" ht="13.5" thickBot="1">
      <c r="A122" s="1" t="s">
        <v>0</v>
      </c>
      <c r="B122" s="2">
        <v>0</v>
      </c>
      <c r="C122" s="2">
        <v>0</v>
      </c>
      <c r="D122" s="2">
        <v>1</v>
      </c>
      <c r="E122" s="2">
        <v>2</v>
      </c>
      <c r="F122" s="2">
        <v>2</v>
      </c>
      <c r="G122" s="2">
        <v>2</v>
      </c>
      <c r="H122" s="2">
        <v>1</v>
      </c>
      <c r="I122" s="2">
        <v>2</v>
      </c>
      <c r="J122" s="2">
        <v>0</v>
      </c>
      <c r="K122" s="2">
        <v>0</v>
      </c>
      <c r="L122" s="2">
        <v>3</v>
      </c>
      <c r="M122" s="2">
        <v>31</v>
      </c>
      <c r="N122" s="4">
        <v>1.1194444444444445</v>
      </c>
      <c r="O122" s="5">
        <v>8.3333333333333329E-2</v>
      </c>
      <c r="P122" s="5">
        <v>5.2777777777777778E-2</v>
      </c>
      <c r="Q122" s="5">
        <v>0.98333333333333339</v>
      </c>
      <c r="R122" s="2">
        <v>0</v>
      </c>
      <c r="S122" s="2">
        <v>0</v>
      </c>
      <c r="T122" s="2">
        <v>0</v>
      </c>
      <c r="U122" s="15">
        <v>1</v>
      </c>
    </row>
    <row r="123" spans="1:21" ht="13.5" thickBot="1">
      <c r="A123" s="6" t="s">
        <v>66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2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23</v>
      </c>
      <c r="N123" s="8">
        <v>0.71666666666666667</v>
      </c>
      <c r="O123" s="8">
        <v>0</v>
      </c>
      <c r="P123" s="8">
        <v>7.4305555555555555E-2</v>
      </c>
      <c r="Q123" s="8">
        <v>0.64236111111111105</v>
      </c>
      <c r="R123" s="7">
        <v>0</v>
      </c>
      <c r="S123" s="7">
        <v>0</v>
      </c>
      <c r="T123" s="7">
        <v>0</v>
      </c>
      <c r="U123" s="21">
        <v>1</v>
      </c>
    </row>
    <row r="124" spans="1:21" ht="13.5" thickBot="1">
      <c r="A124" s="1" t="s">
        <v>1</v>
      </c>
      <c r="B124" s="2">
        <v>1</v>
      </c>
      <c r="C124" s="2">
        <v>0</v>
      </c>
      <c r="D124" s="2">
        <v>0</v>
      </c>
      <c r="E124" s="2">
        <v>2</v>
      </c>
      <c r="F124" s="2">
        <v>1</v>
      </c>
      <c r="G124" s="2">
        <v>0</v>
      </c>
      <c r="H124" s="2">
        <v>0</v>
      </c>
      <c r="I124" s="2">
        <v>0</v>
      </c>
      <c r="J124" s="2">
        <v>5</v>
      </c>
      <c r="K124" s="2">
        <v>0</v>
      </c>
      <c r="L124" s="2">
        <v>0</v>
      </c>
      <c r="M124" s="2">
        <v>27</v>
      </c>
      <c r="N124" s="5">
        <v>0.81319444444444444</v>
      </c>
      <c r="O124" s="5">
        <v>4.3750000000000004E-2</v>
      </c>
      <c r="P124" s="5">
        <v>0</v>
      </c>
      <c r="Q124" s="5">
        <v>0.76944444444444438</v>
      </c>
      <c r="R124" s="2">
        <v>0</v>
      </c>
      <c r="S124" s="2">
        <v>0</v>
      </c>
      <c r="T124" s="2">
        <v>0</v>
      </c>
      <c r="U124" s="15">
        <v>1</v>
      </c>
    </row>
    <row r="125" spans="1:21" ht="13.5" thickBot="1">
      <c r="A125" s="6" t="s">
        <v>2</v>
      </c>
      <c r="B125" s="7">
        <v>0</v>
      </c>
      <c r="C125" s="7">
        <v>0</v>
      </c>
      <c r="D125" s="7">
        <v>0</v>
      </c>
      <c r="E125" s="7">
        <v>2</v>
      </c>
      <c r="F125" s="7">
        <v>2</v>
      </c>
      <c r="G125" s="7">
        <v>3</v>
      </c>
      <c r="H125" s="7">
        <v>0</v>
      </c>
      <c r="I125" s="7">
        <v>0</v>
      </c>
      <c r="J125" s="7">
        <v>1</v>
      </c>
      <c r="K125" s="7">
        <v>1</v>
      </c>
      <c r="L125" s="7">
        <v>0</v>
      </c>
      <c r="M125" s="7">
        <v>27</v>
      </c>
      <c r="N125" s="8">
        <v>0.76527777777777783</v>
      </c>
      <c r="O125" s="8">
        <v>4.3750000000000004E-2</v>
      </c>
      <c r="P125" s="8">
        <v>4.3055555555555562E-2</v>
      </c>
      <c r="Q125" s="8">
        <v>0.67847222222222225</v>
      </c>
      <c r="R125" s="7">
        <v>4</v>
      </c>
      <c r="S125" s="7">
        <v>4</v>
      </c>
      <c r="T125" s="7">
        <v>50</v>
      </c>
      <c r="U125" s="21">
        <v>1</v>
      </c>
    </row>
    <row r="126" spans="1:21" ht="13.5" thickBot="1">
      <c r="A126" s="1" t="s">
        <v>3</v>
      </c>
      <c r="B126" s="2">
        <v>0</v>
      </c>
      <c r="C126" s="2">
        <v>1</v>
      </c>
      <c r="D126" s="2">
        <v>0</v>
      </c>
      <c r="E126" s="2">
        <v>3</v>
      </c>
      <c r="F126" s="2">
        <v>3</v>
      </c>
      <c r="G126" s="2">
        <v>2</v>
      </c>
      <c r="H126" s="2">
        <v>0</v>
      </c>
      <c r="I126" s="2">
        <v>0</v>
      </c>
      <c r="J126" s="2">
        <v>3</v>
      </c>
      <c r="K126" s="2">
        <v>0</v>
      </c>
      <c r="L126" s="2">
        <v>0</v>
      </c>
      <c r="M126" s="2">
        <v>29</v>
      </c>
      <c r="N126" s="5">
        <v>0.91805555555555562</v>
      </c>
      <c r="O126" s="5">
        <v>4.3750000000000004E-2</v>
      </c>
      <c r="P126" s="5">
        <v>6.7361111111111108E-2</v>
      </c>
      <c r="Q126" s="5">
        <v>0.80694444444444446</v>
      </c>
      <c r="R126" s="2">
        <v>0</v>
      </c>
      <c r="S126" s="2">
        <v>0</v>
      </c>
      <c r="T126" s="2">
        <v>0</v>
      </c>
      <c r="U126" s="15">
        <v>1</v>
      </c>
    </row>
    <row r="127" spans="1:21" ht="13.5" thickBot="1">
      <c r="A127" s="6" t="s">
        <v>55</v>
      </c>
      <c r="B127" s="7">
        <v>0</v>
      </c>
      <c r="C127" s="7">
        <v>1</v>
      </c>
      <c r="D127" s="7">
        <v>0</v>
      </c>
      <c r="E127" s="7">
        <v>6</v>
      </c>
      <c r="F127" s="7">
        <v>6</v>
      </c>
      <c r="G127" s="7">
        <v>0</v>
      </c>
      <c r="H127" s="7">
        <v>0</v>
      </c>
      <c r="I127" s="7">
        <v>0</v>
      </c>
      <c r="J127" s="7">
        <v>5</v>
      </c>
      <c r="K127" s="7">
        <v>0</v>
      </c>
      <c r="L127" s="7">
        <v>0</v>
      </c>
      <c r="M127" s="7">
        <v>23</v>
      </c>
      <c r="N127" s="8">
        <v>0.70138888888888884</v>
      </c>
      <c r="O127" s="8">
        <v>4.3750000000000004E-2</v>
      </c>
      <c r="P127" s="8">
        <v>0</v>
      </c>
      <c r="Q127" s="8">
        <v>0.65763888888888888</v>
      </c>
      <c r="R127" s="7">
        <v>1</v>
      </c>
      <c r="S127" s="7">
        <v>0</v>
      </c>
      <c r="T127" s="7">
        <v>100</v>
      </c>
      <c r="U127" s="21">
        <v>1</v>
      </c>
    </row>
    <row r="128" spans="1:21" ht="13.5" thickBot="1">
      <c r="A128" s="1" t="s">
        <v>4</v>
      </c>
      <c r="B128" s="2">
        <v>0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3</v>
      </c>
      <c r="M128" s="2">
        <v>28</v>
      </c>
      <c r="N128" s="5">
        <v>0.94374999999999998</v>
      </c>
      <c r="O128" s="5">
        <v>3.9583333333333331E-2</v>
      </c>
      <c r="P128" s="5">
        <v>4.2361111111111106E-2</v>
      </c>
      <c r="Q128" s="5">
        <v>0.8618055555555556</v>
      </c>
      <c r="R128" s="2">
        <v>0</v>
      </c>
      <c r="S128" s="2">
        <v>0</v>
      </c>
      <c r="T128" s="2">
        <v>0</v>
      </c>
      <c r="U128" s="15">
        <v>1</v>
      </c>
    </row>
    <row r="129" spans="1:21" ht="13.5" thickBot="1">
      <c r="A129" s="6" t="s">
        <v>60</v>
      </c>
      <c r="B129" s="7">
        <v>1</v>
      </c>
      <c r="C129" s="7">
        <v>0</v>
      </c>
      <c r="D129" s="7">
        <v>1</v>
      </c>
      <c r="E129" s="7">
        <v>1</v>
      </c>
      <c r="F129" s="7">
        <v>0</v>
      </c>
      <c r="G129" s="7">
        <v>1</v>
      </c>
      <c r="H129" s="7">
        <v>0</v>
      </c>
      <c r="I129" s="7">
        <v>0</v>
      </c>
      <c r="J129" s="7">
        <v>2</v>
      </c>
      <c r="K129" s="7">
        <v>0</v>
      </c>
      <c r="L129" s="7">
        <v>1</v>
      </c>
      <c r="M129" s="7">
        <v>26</v>
      </c>
      <c r="N129" s="8">
        <v>0.77638888888888891</v>
      </c>
      <c r="O129" s="8">
        <v>0</v>
      </c>
      <c r="P129" s="8">
        <v>0</v>
      </c>
      <c r="Q129" s="8">
        <v>0.77638888888888891</v>
      </c>
      <c r="R129" s="7">
        <v>0</v>
      </c>
      <c r="S129" s="7">
        <v>0</v>
      </c>
      <c r="T129" s="7">
        <v>0</v>
      </c>
      <c r="U129" s="21">
        <v>1</v>
      </c>
    </row>
    <row r="130" spans="1:21" ht="13.5" thickBot="1">
      <c r="A130" s="1" t="s">
        <v>6</v>
      </c>
      <c r="B130" s="2">
        <v>0</v>
      </c>
      <c r="C130" s="2">
        <v>1</v>
      </c>
      <c r="D130" s="2">
        <v>1</v>
      </c>
      <c r="E130" s="2">
        <v>5</v>
      </c>
      <c r="F130" s="2">
        <v>5</v>
      </c>
      <c r="G130" s="2">
        <v>1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29</v>
      </c>
      <c r="N130" s="5">
        <v>0.92152777777777783</v>
      </c>
      <c r="O130" s="5">
        <v>3.9583333333333331E-2</v>
      </c>
      <c r="P130" s="5">
        <v>9.2361111111111116E-2</v>
      </c>
      <c r="Q130" s="5">
        <v>0.7895833333333333</v>
      </c>
      <c r="R130" s="2">
        <v>3</v>
      </c>
      <c r="S130" s="2">
        <v>4</v>
      </c>
      <c r="T130" s="2">
        <v>42.9</v>
      </c>
      <c r="U130" s="15">
        <v>1</v>
      </c>
    </row>
    <row r="131" spans="1:21" ht="13.5" thickBot="1">
      <c r="A131" s="6" t="s">
        <v>25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1</v>
      </c>
      <c r="L131" s="7">
        <v>0</v>
      </c>
      <c r="M131" s="7">
        <v>9</v>
      </c>
      <c r="N131" s="8">
        <v>0.21597222222222223</v>
      </c>
      <c r="O131" s="8">
        <v>0</v>
      </c>
      <c r="P131" s="8">
        <v>0</v>
      </c>
      <c r="Q131" s="8">
        <v>0.21597222222222223</v>
      </c>
      <c r="R131" s="7">
        <v>0</v>
      </c>
      <c r="S131" s="7">
        <v>0</v>
      </c>
      <c r="T131" s="7">
        <v>0</v>
      </c>
      <c r="U131" s="21">
        <v>1</v>
      </c>
    </row>
    <row r="132" spans="1:21" ht="13.5" thickBot="1">
      <c r="A132" s="1" t="s">
        <v>20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18</v>
      </c>
      <c r="N132" s="5">
        <v>0.56458333333333333</v>
      </c>
      <c r="O132" s="5">
        <v>0</v>
      </c>
      <c r="P132" s="5">
        <v>0</v>
      </c>
      <c r="Q132" s="5">
        <v>0.56458333333333333</v>
      </c>
      <c r="R132" s="2">
        <v>2</v>
      </c>
      <c r="S132" s="2">
        <v>0</v>
      </c>
      <c r="T132" s="2">
        <v>100</v>
      </c>
      <c r="U132" s="15">
        <v>1</v>
      </c>
    </row>
    <row r="133" spans="1:21" ht="13.5" thickBot="1">
      <c r="A133" s="6" t="s">
        <v>7</v>
      </c>
      <c r="B133" s="7">
        <v>0</v>
      </c>
      <c r="C133" s="7">
        <v>0</v>
      </c>
      <c r="D133" s="7">
        <v>0</v>
      </c>
      <c r="E133" s="7">
        <v>3</v>
      </c>
      <c r="F133" s="7">
        <v>3</v>
      </c>
      <c r="G133" s="7">
        <v>0</v>
      </c>
      <c r="H133" s="7">
        <v>1</v>
      </c>
      <c r="I133" s="7">
        <v>2</v>
      </c>
      <c r="J133" s="7">
        <v>3</v>
      </c>
      <c r="K133" s="7">
        <v>1</v>
      </c>
      <c r="L133" s="7">
        <v>0</v>
      </c>
      <c r="M133" s="7">
        <v>19</v>
      </c>
      <c r="N133" s="8">
        <v>0.56527777777777777</v>
      </c>
      <c r="O133" s="8">
        <v>0</v>
      </c>
      <c r="P133" s="8">
        <v>0</v>
      </c>
      <c r="Q133" s="8">
        <v>0.56527777777777777</v>
      </c>
      <c r="R133" s="7">
        <v>0</v>
      </c>
      <c r="S133" s="7">
        <v>0</v>
      </c>
      <c r="T133" s="7">
        <v>0</v>
      </c>
      <c r="U133" s="21">
        <v>1</v>
      </c>
    </row>
    <row r="134" spans="1:21" ht="13.5" thickBot="1">
      <c r="A134" s="1" t="s">
        <v>9</v>
      </c>
      <c r="B134" s="2">
        <v>0</v>
      </c>
      <c r="C134" s="2">
        <v>0</v>
      </c>
      <c r="D134" s="2">
        <v>0</v>
      </c>
      <c r="E134" s="2">
        <v>1</v>
      </c>
      <c r="F134" s="2">
        <v>1</v>
      </c>
      <c r="G134" s="2">
        <v>2</v>
      </c>
      <c r="H134" s="2">
        <v>0</v>
      </c>
      <c r="I134" s="2">
        <v>0</v>
      </c>
      <c r="J134" s="2">
        <v>2</v>
      </c>
      <c r="K134" s="2">
        <v>0</v>
      </c>
      <c r="L134" s="2">
        <v>0</v>
      </c>
      <c r="M134" s="2">
        <v>13</v>
      </c>
      <c r="N134" s="5">
        <v>0.29097222222222224</v>
      </c>
      <c r="O134" s="5">
        <v>0</v>
      </c>
      <c r="P134" s="5">
        <v>2.5694444444444447E-2</v>
      </c>
      <c r="Q134" s="5">
        <v>0.26527777777777778</v>
      </c>
      <c r="R134" s="2">
        <v>1</v>
      </c>
      <c r="S134" s="2">
        <v>0</v>
      </c>
      <c r="T134" s="2">
        <v>100</v>
      </c>
      <c r="U134" s="15">
        <v>1</v>
      </c>
    </row>
    <row r="135" spans="1:21" ht="13.5" thickBot="1">
      <c r="A135" s="6" t="s">
        <v>11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1</v>
      </c>
      <c r="H135" s="7">
        <v>0</v>
      </c>
      <c r="I135" s="7">
        <v>0</v>
      </c>
      <c r="J135" s="7">
        <v>2</v>
      </c>
      <c r="K135" s="7">
        <v>0</v>
      </c>
      <c r="L135" s="7">
        <v>0</v>
      </c>
      <c r="M135" s="7">
        <v>14</v>
      </c>
      <c r="N135" s="8">
        <v>0.32083333333333336</v>
      </c>
      <c r="O135" s="8">
        <v>0</v>
      </c>
      <c r="P135" s="8">
        <v>8.4722222222222213E-2</v>
      </c>
      <c r="Q135" s="8">
        <v>0.23611111111111113</v>
      </c>
      <c r="R135" s="7">
        <v>6</v>
      </c>
      <c r="S135" s="7">
        <v>5</v>
      </c>
      <c r="T135" s="7">
        <v>54.5</v>
      </c>
      <c r="U135" s="21">
        <v>1</v>
      </c>
    </row>
    <row r="136" spans="1:21" ht="13.5" thickBot="1">
      <c r="A136" s="1" t="s">
        <v>12</v>
      </c>
      <c r="B136" s="2">
        <v>0</v>
      </c>
      <c r="C136" s="2">
        <v>0</v>
      </c>
      <c r="D136" s="2">
        <v>0</v>
      </c>
      <c r="E136" s="2">
        <v>1</v>
      </c>
      <c r="F136" s="2">
        <v>1</v>
      </c>
      <c r="G136" s="2">
        <v>1</v>
      </c>
      <c r="H136" s="2">
        <v>1</v>
      </c>
      <c r="I136" s="2">
        <v>2</v>
      </c>
      <c r="J136" s="2">
        <v>1</v>
      </c>
      <c r="K136" s="2">
        <v>0</v>
      </c>
      <c r="L136" s="2">
        <v>2</v>
      </c>
      <c r="M136" s="2">
        <v>27</v>
      </c>
      <c r="N136" s="5">
        <v>0.79166666666666663</v>
      </c>
      <c r="O136" s="5">
        <v>3.9583333333333331E-2</v>
      </c>
      <c r="P136" s="5">
        <v>5.8333333333333327E-2</v>
      </c>
      <c r="Q136" s="5">
        <v>0.69374999999999998</v>
      </c>
      <c r="R136" s="2">
        <v>5</v>
      </c>
      <c r="S136" s="2">
        <v>7</v>
      </c>
      <c r="T136" s="2">
        <v>41.7</v>
      </c>
      <c r="U136" s="15">
        <v>1</v>
      </c>
    </row>
    <row r="137" spans="1:21" ht="13.5" thickBot="1">
      <c r="A137" s="6" t="s">
        <v>14</v>
      </c>
      <c r="B137" s="7">
        <v>0</v>
      </c>
      <c r="C137" s="7">
        <v>1</v>
      </c>
      <c r="D137" s="7">
        <v>1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2</v>
      </c>
      <c r="K137" s="7">
        <v>1</v>
      </c>
      <c r="L137" s="7">
        <v>1</v>
      </c>
      <c r="M137" s="7">
        <v>28</v>
      </c>
      <c r="N137" s="8">
        <v>0.8618055555555556</v>
      </c>
      <c r="O137" s="8">
        <v>3.9583333333333331E-2</v>
      </c>
      <c r="P137" s="8">
        <v>4.2361111111111106E-2</v>
      </c>
      <c r="Q137" s="8">
        <v>0.77986111111111101</v>
      </c>
      <c r="R137" s="7">
        <v>3</v>
      </c>
      <c r="S137" s="7">
        <v>8</v>
      </c>
      <c r="T137" s="7">
        <v>27.3</v>
      </c>
      <c r="U137" s="21">
        <v>1</v>
      </c>
    </row>
    <row r="138" spans="1:21" ht="13.5" thickBot="1">
      <c r="A138" s="1" t="s">
        <v>15</v>
      </c>
      <c r="B138" s="2">
        <v>0</v>
      </c>
      <c r="C138" s="2">
        <v>0</v>
      </c>
      <c r="D138" s="2">
        <v>0</v>
      </c>
      <c r="E138" s="2">
        <v>3</v>
      </c>
      <c r="F138" s="2">
        <v>3</v>
      </c>
      <c r="G138" s="2">
        <v>1</v>
      </c>
      <c r="H138" s="2">
        <v>0</v>
      </c>
      <c r="I138" s="2">
        <v>0</v>
      </c>
      <c r="J138" s="2">
        <v>0</v>
      </c>
      <c r="K138" s="2">
        <v>1</v>
      </c>
      <c r="L138" s="2">
        <v>2</v>
      </c>
      <c r="M138" s="2">
        <v>32</v>
      </c>
      <c r="N138" s="4">
        <v>1.0222222222222224</v>
      </c>
      <c r="O138" s="5">
        <v>0</v>
      </c>
      <c r="P138" s="5">
        <v>0.12013888888888889</v>
      </c>
      <c r="Q138" s="5">
        <v>0.90208333333333324</v>
      </c>
      <c r="R138" s="2">
        <v>0</v>
      </c>
      <c r="S138" s="2">
        <v>0</v>
      </c>
      <c r="T138" s="2">
        <v>0</v>
      </c>
      <c r="U138" s="15">
        <v>1</v>
      </c>
    </row>
    <row r="139" spans="1:21" ht="13.5" thickBot="1">
      <c r="A139" s="6" t="s">
        <v>16</v>
      </c>
      <c r="B139" s="7">
        <v>0</v>
      </c>
      <c r="C139" s="7">
        <v>0</v>
      </c>
      <c r="D139" s="7">
        <v>0</v>
      </c>
      <c r="E139" s="7">
        <v>2</v>
      </c>
      <c r="F139" s="7">
        <v>2</v>
      </c>
      <c r="G139" s="7">
        <v>0</v>
      </c>
      <c r="H139" s="7">
        <v>0</v>
      </c>
      <c r="I139" s="7">
        <v>0</v>
      </c>
      <c r="J139" s="7">
        <v>4</v>
      </c>
      <c r="K139" s="7">
        <v>0</v>
      </c>
      <c r="L139" s="7">
        <v>1</v>
      </c>
      <c r="M139" s="7">
        <v>27</v>
      </c>
      <c r="N139" s="8">
        <v>0.82986111111111116</v>
      </c>
      <c r="O139" s="8">
        <v>0</v>
      </c>
      <c r="P139" s="8">
        <v>7.4305555555555555E-2</v>
      </c>
      <c r="Q139" s="8">
        <v>0.75555555555555554</v>
      </c>
      <c r="R139" s="7">
        <v>0</v>
      </c>
      <c r="S139" s="7">
        <v>0</v>
      </c>
      <c r="T139" s="7">
        <v>0</v>
      </c>
      <c r="U139" s="21">
        <v>1</v>
      </c>
    </row>
    <row r="140" spans="1:21">
      <c r="U140" s="15">
        <v>1</v>
      </c>
    </row>
    <row r="141" spans="1:21">
      <c r="A141" t="s">
        <v>76</v>
      </c>
      <c r="U141" s="21">
        <v>1</v>
      </c>
    </row>
    <row r="142" spans="1:21" ht="13.5" thickBot="1">
      <c r="A142" s="1" t="s">
        <v>0</v>
      </c>
      <c r="B142" s="2">
        <v>0</v>
      </c>
      <c r="C142" s="2">
        <v>0</v>
      </c>
      <c r="D142" s="2">
        <v>-1</v>
      </c>
      <c r="E142" s="2">
        <v>2</v>
      </c>
      <c r="F142" s="2">
        <v>2</v>
      </c>
      <c r="G142" s="2">
        <v>3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30</v>
      </c>
      <c r="N142" s="4">
        <v>1.1812500000000001</v>
      </c>
      <c r="O142" s="5">
        <v>0.18819444444444444</v>
      </c>
      <c r="P142" s="5">
        <v>0.15625</v>
      </c>
      <c r="Q142" s="5">
        <v>0.83680555555555547</v>
      </c>
      <c r="R142" s="2">
        <v>0</v>
      </c>
      <c r="S142" s="2">
        <v>0</v>
      </c>
      <c r="T142" s="2">
        <v>0</v>
      </c>
      <c r="U142" s="15">
        <v>1</v>
      </c>
    </row>
    <row r="143" spans="1:21" ht="13.5" thickBot="1">
      <c r="A143" s="6" t="s">
        <v>66</v>
      </c>
      <c r="B143" s="7">
        <v>0</v>
      </c>
      <c r="C143" s="7">
        <v>1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0</v>
      </c>
      <c r="J143" s="7">
        <v>1</v>
      </c>
      <c r="K143" s="7">
        <v>0</v>
      </c>
      <c r="L143" s="7">
        <v>1</v>
      </c>
      <c r="M143" s="7">
        <v>24</v>
      </c>
      <c r="N143" s="8">
        <v>0.68263888888888891</v>
      </c>
      <c r="O143" s="8">
        <v>2.9166666666666664E-2</v>
      </c>
      <c r="P143" s="8">
        <v>7.8472222222222221E-2</v>
      </c>
      <c r="Q143" s="8">
        <v>0.57500000000000007</v>
      </c>
      <c r="R143" s="7">
        <v>0</v>
      </c>
      <c r="S143" s="7">
        <v>0</v>
      </c>
      <c r="T143" s="7">
        <v>0</v>
      </c>
      <c r="U143" s="21">
        <v>1</v>
      </c>
    </row>
    <row r="144" spans="1:21" ht="13.5" thickBot="1">
      <c r="A144" s="1" t="s">
        <v>1</v>
      </c>
      <c r="B144" s="2">
        <v>0</v>
      </c>
      <c r="C144" s="2">
        <v>0</v>
      </c>
      <c r="D144" s="2">
        <v>0</v>
      </c>
      <c r="E144" s="2">
        <v>3</v>
      </c>
      <c r="F144" s="2">
        <v>3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22</v>
      </c>
      <c r="N144" s="5">
        <v>0.77847222222222223</v>
      </c>
      <c r="O144" s="5">
        <v>7.2222222222222229E-2</v>
      </c>
      <c r="P144" s="5">
        <v>0</v>
      </c>
      <c r="Q144" s="5">
        <v>0.70624999999999993</v>
      </c>
      <c r="R144" s="2">
        <v>0</v>
      </c>
      <c r="S144" s="2">
        <v>0</v>
      </c>
      <c r="T144" s="2">
        <v>0</v>
      </c>
      <c r="U144" s="15">
        <v>1</v>
      </c>
    </row>
    <row r="145" spans="1:21" ht="13.5" thickBot="1">
      <c r="A145" s="6" t="s">
        <v>2</v>
      </c>
      <c r="B145" s="7">
        <v>0</v>
      </c>
      <c r="C145" s="7">
        <v>0</v>
      </c>
      <c r="D145" s="7">
        <v>0</v>
      </c>
      <c r="E145" s="7">
        <v>2</v>
      </c>
      <c r="F145" s="7">
        <v>2</v>
      </c>
      <c r="G145" s="7">
        <v>1</v>
      </c>
      <c r="H145" s="7">
        <v>0</v>
      </c>
      <c r="I145" s="7">
        <v>0</v>
      </c>
      <c r="J145" s="7">
        <v>1</v>
      </c>
      <c r="K145" s="7">
        <v>0</v>
      </c>
      <c r="L145" s="7">
        <v>0</v>
      </c>
      <c r="M145" s="7">
        <v>26</v>
      </c>
      <c r="N145" s="8">
        <v>0.81597222222222221</v>
      </c>
      <c r="O145" s="8">
        <v>6.3888888888888884E-2</v>
      </c>
      <c r="P145" s="8">
        <v>6.5972222222222224E-2</v>
      </c>
      <c r="Q145" s="8">
        <v>0.68611111111111101</v>
      </c>
      <c r="R145" s="7">
        <v>4</v>
      </c>
      <c r="S145" s="7">
        <v>5</v>
      </c>
      <c r="T145" s="7">
        <v>44.4</v>
      </c>
      <c r="U145" s="21">
        <v>1</v>
      </c>
    </row>
    <row r="146" spans="1:21" ht="13.5" thickBot="1">
      <c r="A146" s="1" t="s">
        <v>3</v>
      </c>
      <c r="B146" s="2">
        <v>0</v>
      </c>
      <c r="C146" s="2">
        <v>0</v>
      </c>
      <c r="D146" s="2">
        <v>-1</v>
      </c>
      <c r="E146" s="2">
        <v>1</v>
      </c>
      <c r="F146" s="2">
        <v>1</v>
      </c>
      <c r="G146" s="2">
        <v>0</v>
      </c>
      <c r="H146" s="2">
        <v>1</v>
      </c>
      <c r="I146" s="2">
        <v>2</v>
      </c>
      <c r="J146" s="2">
        <v>1</v>
      </c>
      <c r="K146" s="2">
        <v>1</v>
      </c>
      <c r="L146" s="2">
        <v>0</v>
      </c>
      <c r="M146" s="2">
        <v>24</v>
      </c>
      <c r="N146" s="5">
        <v>0.69513888888888886</v>
      </c>
      <c r="O146" s="5">
        <v>4.3055555555555562E-2</v>
      </c>
      <c r="P146" s="5">
        <v>2.9166666666666664E-2</v>
      </c>
      <c r="Q146" s="5">
        <v>0.62291666666666667</v>
      </c>
      <c r="R146" s="2">
        <v>0</v>
      </c>
      <c r="S146" s="2">
        <v>0</v>
      </c>
      <c r="T146" s="2">
        <v>0</v>
      </c>
      <c r="U146" s="15">
        <v>1</v>
      </c>
    </row>
    <row r="147" spans="1:21" ht="13.5" thickBot="1">
      <c r="A147" s="6" t="s">
        <v>55</v>
      </c>
      <c r="B147" s="7">
        <v>0</v>
      </c>
      <c r="C147" s="7">
        <v>1</v>
      </c>
      <c r="D147" s="7">
        <v>0</v>
      </c>
      <c r="E147" s="7">
        <v>2</v>
      </c>
      <c r="F147" s="7">
        <v>2</v>
      </c>
      <c r="G147" s="7">
        <v>1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21</v>
      </c>
      <c r="N147" s="8">
        <v>0.65763888888888888</v>
      </c>
      <c r="O147" s="8">
        <v>2.9166666666666664E-2</v>
      </c>
      <c r="P147" s="8">
        <v>6.9444444444444447E-4</v>
      </c>
      <c r="Q147" s="8">
        <v>0.62777777777777777</v>
      </c>
      <c r="R147" s="7">
        <v>0</v>
      </c>
      <c r="S147" s="7">
        <v>1</v>
      </c>
      <c r="T147" s="7">
        <v>0</v>
      </c>
      <c r="U147" s="21">
        <v>1</v>
      </c>
    </row>
    <row r="148" spans="1:21" ht="13.5" thickBot="1">
      <c r="A148" s="1" t="s">
        <v>4</v>
      </c>
      <c r="B148" s="2">
        <v>1</v>
      </c>
      <c r="C148" s="2">
        <v>0</v>
      </c>
      <c r="D148" s="2">
        <v>-1</v>
      </c>
      <c r="E148" s="2">
        <v>1</v>
      </c>
      <c r="F148" s="2">
        <v>0</v>
      </c>
      <c r="G148" s="2">
        <v>1</v>
      </c>
      <c r="H148" s="2">
        <v>2</v>
      </c>
      <c r="I148" s="2">
        <v>4</v>
      </c>
      <c r="J148" s="2">
        <v>0</v>
      </c>
      <c r="K148" s="2">
        <v>0</v>
      </c>
      <c r="L148" s="2">
        <v>0</v>
      </c>
      <c r="M148" s="2">
        <v>23</v>
      </c>
      <c r="N148" s="5">
        <v>0.76388888888888884</v>
      </c>
      <c r="O148" s="5">
        <v>0.18819444444444444</v>
      </c>
      <c r="P148" s="5">
        <v>2.7777777777777779E-3</v>
      </c>
      <c r="Q148" s="5">
        <v>0.57291666666666663</v>
      </c>
      <c r="R148" s="2">
        <v>0</v>
      </c>
      <c r="S148" s="2">
        <v>0</v>
      </c>
      <c r="T148" s="2">
        <v>0</v>
      </c>
      <c r="U148" s="15">
        <v>1</v>
      </c>
    </row>
    <row r="149" spans="1:21" ht="13.5" thickBot="1">
      <c r="A149" s="6" t="s">
        <v>60</v>
      </c>
      <c r="B149" s="7">
        <v>0</v>
      </c>
      <c r="C149" s="7">
        <v>0</v>
      </c>
      <c r="D149" s="7">
        <v>0</v>
      </c>
      <c r="E149" s="7">
        <v>2</v>
      </c>
      <c r="F149" s="7">
        <v>2</v>
      </c>
      <c r="G149" s="7">
        <v>1</v>
      </c>
      <c r="H149" s="7">
        <v>0</v>
      </c>
      <c r="I149" s="7">
        <v>0</v>
      </c>
      <c r="J149" s="7">
        <v>0</v>
      </c>
      <c r="K149" s="7">
        <v>1</v>
      </c>
      <c r="L149" s="7">
        <v>1</v>
      </c>
      <c r="M149" s="7">
        <v>21</v>
      </c>
      <c r="N149" s="8">
        <v>0.74375000000000002</v>
      </c>
      <c r="O149" s="8">
        <v>0</v>
      </c>
      <c r="P149" s="8">
        <v>4.7916666666666663E-2</v>
      </c>
      <c r="Q149" s="8">
        <v>0.6958333333333333</v>
      </c>
      <c r="R149" s="7">
        <v>0</v>
      </c>
      <c r="S149" s="7">
        <v>0</v>
      </c>
      <c r="T149" s="7">
        <v>0</v>
      </c>
      <c r="U149" s="21">
        <v>1</v>
      </c>
    </row>
    <row r="150" spans="1:21" ht="13.5" thickBot="1">
      <c r="A150" s="1" t="s">
        <v>6</v>
      </c>
      <c r="B150" s="2">
        <v>0</v>
      </c>
      <c r="C150" s="2">
        <v>0</v>
      </c>
      <c r="D150" s="2">
        <v>0</v>
      </c>
      <c r="E150" s="2">
        <v>3</v>
      </c>
      <c r="F150" s="2">
        <v>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26</v>
      </c>
      <c r="N150" s="5">
        <v>0.81180555555555556</v>
      </c>
      <c r="O150" s="5">
        <v>0.15347222222222223</v>
      </c>
      <c r="P150" s="5">
        <v>0.10347222222222223</v>
      </c>
      <c r="Q150" s="5">
        <v>0.55486111111111114</v>
      </c>
      <c r="R150" s="2">
        <v>1</v>
      </c>
      <c r="S150" s="2">
        <v>2</v>
      </c>
      <c r="T150" s="2">
        <v>33.299999999999997</v>
      </c>
      <c r="U150" s="15">
        <v>1</v>
      </c>
    </row>
    <row r="151" spans="1:21" ht="13.5" thickBot="1">
      <c r="A151" s="6" t="s">
        <v>25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11</v>
      </c>
      <c r="N151" s="8">
        <v>0.28402777777777777</v>
      </c>
      <c r="O151" s="8">
        <v>0</v>
      </c>
      <c r="P151" s="8">
        <v>8.8888888888888892E-2</v>
      </c>
      <c r="Q151" s="8">
        <v>0.19513888888888889</v>
      </c>
      <c r="R151" s="7">
        <v>0</v>
      </c>
      <c r="S151" s="7">
        <v>1</v>
      </c>
      <c r="T151" s="7">
        <v>0</v>
      </c>
      <c r="U151" s="21">
        <v>1</v>
      </c>
    </row>
    <row r="152" spans="1:21" ht="13.5" thickBot="1">
      <c r="A152" s="1" t="s">
        <v>7</v>
      </c>
      <c r="B152" s="2">
        <v>0</v>
      </c>
      <c r="C152" s="2">
        <v>0</v>
      </c>
      <c r="D152" s="2">
        <v>-1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3</v>
      </c>
      <c r="K152" s="2">
        <v>0</v>
      </c>
      <c r="L152" s="2">
        <v>0</v>
      </c>
      <c r="M152" s="2">
        <v>18</v>
      </c>
      <c r="N152" s="5">
        <v>0.50555555555555554</v>
      </c>
      <c r="O152" s="5">
        <v>0</v>
      </c>
      <c r="P152" s="5">
        <v>0</v>
      </c>
      <c r="Q152" s="5">
        <v>0.50555555555555554</v>
      </c>
      <c r="R152" s="2">
        <v>0</v>
      </c>
      <c r="S152" s="2">
        <v>0</v>
      </c>
      <c r="T152" s="2">
        <v>0</v>
      </c>
      <c r="U152" s="15">
        <v>1</v>
      </c>
    </row>
    <row r="153" spans="1:21" ht="13.5" thickBot="1">
      <c r="A153" s="6" t="s">
        <v>9</v>
      </c>
      <c r="B153" s="7">
        <v>0</v>
      </c>
      <c r="C153" s="7">
        <v>0</v>
      </c>
      <c r="D153" s="7">
        <v>-1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2</v>
      </c>
      <c r="K153" s="7">
        <v>0</v>
      </c>
      <c r="L153" s="7">
        <v>0</v>
      </c>
      <c r="M153" s="7">
        <v>12</v>
      </c>
      <c r="N153" s="8">
        <v>0.29791666666666666</v>
      </c>
      <c r="O153" s="8">
        <v>0</v>
      </c>
      <c r="P153" s="8">
        <v>8.7500000000000008E-2</v>
      </c>
      <c r="Q153" s="8">
        <v>0.21041666666666667</v>
      </c>
      <c r="R153" s="7">
        <v>0</v>
      </c>
      <c r="S153" s="7">
        <v>0</v>
      </c>
      <c r="T153" s="7">
        <v>0</v>
      </c>
      <c r="U153" s="21">
        <v>1</v>
      </c>
    </row>
    <row r="154" spans="1:21" ht="13.5" thickBot="1">
      <c r="A154" s="1" t="s">
        <v>11</v>
      </c>
      <c r="B154" s="2">
        <v>0</v>
      </c>
      <c r="C154" s="2">
        <v>0</v>
      </c>
      <c r="D154" s="2">
        <v>-1</v>
      </c>
      <c r="E154" s="2">
        <v>2</v>
      </c>
      <c r="F154" s="2">
        <v>2</v>
      </c>
      <c r="G154" s="2">
        <v>0</v>
      </c>
      <c r="H154" s="2">
        <v>1</v>
      </c>
      <c r="I154" s="2">
        <v>2</v>
      </c>
      <c r="J154" s="2">
        <v>0</v>
      </c>
      <c r="K154" s="2">
        <v>0</v>
      </c>
      <c r="L154" s="2">
        <v>0</v>
      </c>
      <c r="M154" s="2">
        <v>15</v>
      </c>
      <c r="N154" s="5">
        <v>0.33055555555555555</v>
      </c>
      <c r="O154" s="5">
        <v>0</v>
      </c>
      <c r="P154" s="5">
        <v>7.1527777777777787E-2</v>
      </c>
      <c r="Q154" s="5">
        <v>0.2590277777777778</v>
      </c>
      <c r="R154" s="2">
        <v>1</v>
      </c>
      <c r="S154" s="2">
        <v>2</v>
      </c>
      <c r="T154" s="2">
        <v>33.299999999999997</v>
      </c>
      <c r="U154" s="15">
        <v>1</v>
      </c>
    </row>
    <row r="155" spans="1:21" ht="13.5" thickBot="1">
      <c r="A155" s="6" t="s">
        <v>12</v>
      </c>
      <c r="B155" s="7">
        <v>0</v>
      </c>
      <c r="C155" s="7">
        <v>0</v>
      </c>
      <c r="D155" s="7">
        <v>-1</v>
      </c>
      <c r="E155" s="7">
        <v>3</v>
      </c>
      <c r="F155" s="7">
        <v>3</v>
      </c>
      <c r="G155" s="7">
        <v>1</v>
      </c>
      <c r="H155" s="7">
        <v>0</v>
      </c>
      <c r="I155" s="7">
        <v>0</v>
      </c>
      <c r="J155" s="7">
        <v>1</v>
      </c>
      <c r="K155" s="7">
        <v>0</v>
      </c>
      <c r="L155" s="7">
        <v>0</v>
      </c>
      <c r="M155" s="7">
        <v>24</v>
      </c>
      <c r="N155" s="8">
        <v>0.8340277777777777</v>
      </c>
      <c r="O155" s="8">
        <v>0.17430555555555557</v>
      </c>
      <c r="P155" s="8">
        <v>7.7777777777777779E-2</v>
      </c>
      <c r="Q155" s="8">
        <v>0.58194444444444449</v>
      </c>
      <c r="R155" s="7">
        <v>8</v>
      </c>
      <c r="S155" s="7">
        <v>8</v>
      </c>
      <c r="T155" s="7">
        <v>50</v>
      </c>
      <c r="U155" s="21">
        <v>1</v>
      </c>
    </row>
    <row r="156" spans="1:21" ht="13.5" thickBot="1">
      <c r="A156" s="1" t="s">
        <v>13</v>
      </c>
      <c r="B156" s="2">
        <v>0</v>
      </c>
      <c r="C156" s="2">
        <v>0</v>
      </c>
      <c r="D156" s="2">
        <v>-1</v>
      </c>
      <c r="E156" s="2">
        <v>1</v>
      </c>
      <c r="F156" s="2">
        <v>1</v>
      </c>
      <c r="G156" s="2">
        <v>1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20</v>
      </c>
      <c r="N156" s="5">
        <v>0.53749999999999998</v>
      </c>
      <c r="O156" s="5">
        <v>2.7083333333333334E-2</v>
      </c>
      <c r="P156" s="5">
        <v>5.5555555555555558E-3</v>
      </c>
      <c r="Q156" s="5">
        <v>0.50486111111111109</v>
      </c>
      <c r="R156" s="2">
        <v>1</v>
      </c>
      <c r="S156" s="2">
        <v>0</v>
      </c>
      <c r="T156" s="2">
        <v>100</v>
      </c>
      <c r="U156" s="15">
        <v>1</v>
      </c>
    </row>
    <row r="157" spans="1:21" ht="13.5" thickBot="1">
      <c r="A157" s="6" t="s">
        <v>14</v>
      </c>
      <c r="B157" s="7">
        <v>0</v>
      </c>
      <c r="C157" s="7">
        <v>1</v>
      </c>
      <c r="D157" s="7">
        <v>0</v>
      </c>
      <c r="E157" s="7">
        <v>1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1</v>
      </c>
      <c r="L157" s="7">
        <v>4</v>
      </c>
      <c r="M157" s="7">
        <v>24</v>
      </c>
      <c r="N157" s="8">
        <v>0.79652777777777783</v>
      </c>
      <c r="O157" s="8">
        <v>0.18819444444444444</v>
      </c>
      <c r="P157" s="8">
        <v>3.1944444444444449E-2</v>
      </c>
      <c r="Q157" s="8">
        <v>0.57638888888888895</v>
      </c>
      <c r="R157" s="7">
        <v>11</v>
      </c>
      <c r="S157" s="7">
        <v>6</v>
      </c>
      <c r="T157" s="7">
        <v>64.7</v>
      </c>
      <c r="U157" s="21">
        <v>1</v>
      </c>
    </row>
    <row r="158" spans="1:21" ht="13.5" thickBot="1">
      <c r="A158" s="1" t="s">
        <v>15</v>
      </c>
      <c r="B158" s="2">
        <v>0</v>
      </c>
      <c r="C158" s="2">
        <v>0</v>
      </c>
      <c r="D158" s="2">
        <v>-2</v>
      </c>
      <c r="E158" s="2">
        <v>1</v>
      </c>
      <c r="F158" s="2">
        <v>1</v>
      </c>
      <c r="G158" s="2">
        <v>6</v>
      </c>
      <c r="H158" s="2">
        <v>0</v>
      </c>
      <c r="I158" s="2">
        <v>0</v>
      </c>
      <c r="J158" s="2">
        <v>2</v>
      </c>
      <c r="K158" s="2">
        <v>0</v>
      </c>
      <c r="L158" s="2">
        <v>0</v>
      </c>
      <c r="M158" s="2">
        <v>25</v>
      </c>
      <c r="N158" s="5">
        <v>0.8666666666666667</v>
      </c>
      <c r="O158" s="5">
        <v>0</v>
      </c>
      <c r="P158" s="5">
        <v>0.14027777777777778</v>
      </c>
      <c r="Q158" s="5">
        <v>0.72638888888888886</v>
      </c>
      <c r="R158" s="2">
        <v>0</v>
      </c>
      <c r="S158" s="2">
        <v>0</v>
      </c>
      <c r="T158" s="2">
        <v>0</v>
      </c>
      <c r="U158" s="15">
        <v>1</v>
      </c>
    </row>
    <row r="159" spans="1:21" ht="13.5" thickBot="1">
      <c r="A159" s="6" t="s">
        <v>16</v>
      </c>
      <c r="B159" s="7">
        <v>1</v>
      </c>
      <c r="C159" s="7">
        <v>0</v>
      </c>
      <c r="D159" s="7">
        <v>0</v>
      </c>
      <c r="E159" s="7">
        <v>2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22</v>
      </c>
      <c r="N159" s="8">
        <v>0.65347222222222223</v>
      </c>
      <c r="O159" s="8">
        <v>0</v>
      </c>
      <c r="P159" s="8">
        <v>7.8472222222222221E-2</v>
      </c>
      <c r="Q159" s="8">
        <v>0.57500000000000007</v>
      </c>
      <c r="R159" s="7">
        <v>0</v>
      </c>
      <c r="S159" s="7">
        <v>0</v>
      </c>
      <c r="T159" s="7">
        <v>0</v>
      </c>
      <c r="U159" s="21">
        <v>1</v>
      </c>
    </row>
    <row r="160" spans="1:21">
      <c r="U160" s="21">
        <v>1</v>
      </c>
    </row>
    <row r="161" spans="1:21">
      <c r="A161" t="s">
        <v>77</v>
      </c>
      <c r="U161" s="21">
        <v>1</v>
      </c>
    </row>
    <row r="162" spans="1:21" ht="13.5" thickBot="1">
      <c r="A162" s="1" t="s">
        <v>0</v>
      </c>
      <c r="B162" s="2">
        <v>0</v>
      </c>
      <c r="C162" s="2">
        <v>1</v>
      </c>
      <c r="D162" s="2">
        <v>-1</v>
      </c>
      <c r="E162" s="2">
        <v>3</v>
      </c>
      <c r="F162" s="2">
        <v>3</v>
      </c>
      <c r="G162" s="2">
        <v>5</v>
      </c>
      <c r="H162" s="2">
        <v>0</v>
      </c>
      <c r="I162" s="2">
        <v>0</v>
      </c>
      <c r="J162" s="2">
        <v>1</v>
      </c>
      <c r="K162" s="2">
        <v>1</v>
      </c>
      <c r="L162" s="2">
        <v>1</v>
      </c>
      <c r="M162" s="2">
        <v>27</v>
      </c>
      <c r="N162" s="4">
        <v>1.2409722222222224</v>
      </c>
      <c r="O162" s="5">
        <v>0.37013888888888885</v>
      </c>
      <c r="P162" s="5">
        <v>5.9027777777777783E-2</v>
      </c>
      <c r="Q162" s="5">
        <v>0.81180555555555556</v>
      </c>
      <c r="R162" s="2">
        <v>0</v>
      </c>
      <c r="S162" s="2">
        <v>0</v>
      </c>
      <c r="T162" s="2">
        <v>0</v>
      </c>
      <c r="U162" s="21">
        <v>1</v>
      </c>
    </row>
    <row r="163" spans="1:21" ht="13.5" thickBot="1">
      <c r="A163" s="6" t="s">
        <v>66</v>
      </c>
      <c r="B163" s="7">
        <v>0</v>
      </c>
      <c r="C163" s="7">
        <v>1</v>
      </c>
      <c r="D163" s="7">
        <v>2</v>
      </c>
      <c r="E163" s="7">
        <v>1</v>
      </c>
      <c r="F163" s="7">
        <v>1</v>
      </c>
      <c r="G163" s="7">
        <v>1</v>
      </c>
      <c r="H163" s="7">
        <v>0</v>
      </c>
      <c r="I163" s="7">
        <v>0</v>
      </c>
      <c r="J163" s="7">
        <v>5</v>
      </c>
      <c r="K163" s="7">
        <v>0</v>
      </c>
      <c r="L163" s="7">
        <v>1</v>
      </c>
      <c r="M163" s="7">
        <v>22</v>
      </c>
      <c r="N163" s="8">
        <v>0.62152777777777779</v>
      </c>
      <c r="O163" s="8">
        <v>5.5555555555555552E-2</v>
      </c>
      <c r="P163" s="8">
        <v>0</v>
      </c>
      <c r="Q163" s="8">
        <v>0.56597222222222221</v>
      </c>
      <c r="R163" s="7">
        <v>0</v>
      </c>
      <c r="S163" s="7">
        <v>0</v>
      </c>
      <c r="T163" s="7">
        <v>0</v>
      </c>
      <c r="U163" s="21">
        <v>1</v>
      </c>
    </row>
    <row r="164" spans="1:21" ht="13.5" thickBot="1">
      <c r="A164" s="1" t="s">
        <v>1</v>
      </c>
      <c r="B164" s="2">
        <v>0</v>
      </c>
      <c r="C164" s="2">
        <v>0</v>
      </c>
      <c r="D164" s="2">
        <v>-1</v>
      </c>
      <c r="E164" s="2">
        <v>3</v>
      </c>
      <c r="F164" s="2">
        <v>3</v>
      </c>
      <c r="G164" s="2">
        <v>0</v>
      </c>
      <c r="H164" s="2">
        <v>0</v>
      </c>
      <c r="I164" s="2">
        <v>0</v>
      </c>
      <c r="J164" s="2">
        <v>4</v>
      </c>
      <c r="K164" s="2">
        <v>3</v>
      </c>
      <c r="L164" s="2">
        <v>0</v>
      </c>
      <c r="M164" s="2">
        <v>26</v>
      </c>
      <c r="N164" s="5">
        <v>0.80555555555555547</v>
      </c>
      <c r="O164" s="5">
        <v>0.19166666666666665</v>
      </c>
      <c r="P164" s="5">
        <v>0</v>
      </c>
      <c r="Q164" s="5">
        <v>0.61388888888888882</v>
      </c>
      <c r="R164" s="2">
        <v>0</v>
      </c>
      <c r="S164" s="2">
        <v>0</v>
      </c>
      <c r="T164" s="2">
        <v>0</v>
      </c>
      <c r="U164" s="21">
        <v>1</v>
      </c>
    </row>
    <row r="165" spans="1:21" ht="13.5" thickBot="1">
      <c r="A165" s="6" t="s">
        <v>2</v>
      </c>
      <c r="B165" s="7">
        <v>1</v>
      </c>
      <c r="C165" s="7">
        <v>0</v>
      </c>
      <c r="D165" s="7">
        <v>0</v>
      </c>
      <c r="E165" s="7">
        <v>2</v>
      </c>
      <c r="F165" s="7">
        <v>1</v>
      </c>
      <c r="G165" s="7">
        <v>0</v>
      </c>
      <c r="H165" s="7">
        <v>0</v>
      </c>
      <c r="I165" s="7">
        <v>0</v>
      </c>
      <c r="J165" s="7">
        <v>1</v>
      </c>
      <c r="K165" s="7">
        <v>0</v>
      </c>
      <c r="L165" s="7">
        <v>0</v>
      </c>
      <c r="M165" s="7">
        <v>24</v>
      </c>
      <c r="N165" s="8">
        <v>0.71805555555555556</v>
      </c>
      <c r="O165" s="8">
        <v>0.1451388888888889</v>
      </c>
      <c r="P165" s="8">
        <v>0</v>
      </c>
      <c r="Q165" s="8">
        <v>0.57291666666666663</v>
      </c>
      <c r="R165" s="7">
        <v>8</v>
      </c>
      <c r="S165" s="7">
        <v>6</v>
      </c>
      <c r="T165" s="7">
        <v>57.1</v>
      </c>
      <c r="U165" s="21">
        <v>1</v>
      </c>
    </row>
    <row r="166" spans="1:21" ht="13.5" thickBot="1">
      <c r="A166" s="1" t="s">
        <v>3</v>
      </c>
      <c r="B166" s="2">
        <v>0</v>
      </c>
      <c r="C166" s="2">
        <v>0</v>
      </c>
      <c r="D166" s="2">
        <v>1</v>
      </c>
      <c r="E166" s="2">
        <v>6</v>
      </c>
      <c r="F166" s="2">
        <v>6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24</v>
      </c>
      <c r="N166" s="5">
        <v>0.82777777777777783</v>
      </c>
      <c r="O166" s="5">
        <v>0.14375000000000002</v>
      </c>
      <c r="P166" s="5">
        <v>0</v>
      </c>
      <c r="Q166" s="5">
        <v>0.68402777777777779</v>
      </c>
      <c r="R166" s="2">
        <v>0</v>
      </c>
      <c r="S166" s="2">
        <v>0</v>
      </c>
      <c r="T166" s="2">
        <v>0</v>
      </c>
      <c r="U166" s="21">
        <v>1</v>
      </c>
    </row>
    <row r="167" spans="1:21" ht="13.5" thickBot="1">
      <c r="A167" s="6" t="s">
        <v>55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2</v>
      </c>
      <c r="K167" s="7">
        <v>0</v>
      </c>
      <c r="L167" s="7">
        <v>0</v>
      </c>
      <c r="M167" s="7">
        <v>16</v>
      </c>
      <c r="N167" s="8">
        <v>0.45833333333333331</v>
      </c>
      <c r="O167" s="8">
        <v>5.7638888888888885E-2</v>
      </c>
      <c r="P167" s="8">
        <v>0</v>
      </c>
      <c r="Q167" s="8">
        <v>0.40069444444444446</v>
      </c>
      <c r="R167" s="7">
        <v>0</v>
      </c>
      <c r="S167" s="7">
        <v>0</v>
      </c>
      <c r="T167" s="7">
        <v>0</v>
      </c>
      <c r="U167" s="21">
        <v>1</v>
      </c>
    </row>
    <row r="168" spans="1:21" ht="13.5" thickBot="1">
      <c r="A168" s="1" t="s">
        <v>4</v>
      </c>
      <c r="B168" s="2">
        <v>0</v>
      </c>
      <c r="C168" s="2">
        <v>1</v>
      </c>
      <c r="D168" s="2">
        <v>1</v>
      </c>
      <c r="E168" s="2">
        <v>2</v>
      </c>
      <c r="F168" s="2">
        <v>2</v>
      </c>
      <c r="G168" s="2">
        <v>1</v>
      </c>
      <c r="H168" s="2">
        <v>0</v>
      </c>
      <c r="I168" s="2">
        <v>0</v>
      </c>
      <c r="J168" s="2">
        <v>5</v>
      </c>
      <c r="K168" s="2">
        <v>0</v>
      </c>
      <c r="L168" s="2">
        <v>2</v>
      </c>
      <c r="M168" s="2">
        <v>25</v>
      </c>
      <c r="N168" s="5">
        <v>0.90208333333333324</v>
      </c>
      <c r="O168" s="5">
        <v>0.26250000000000001</v>
      </c>
      <c r="P168" s="5">
        <v>0</v>
      </c>
      <c r="Q168" s="5">
        <v>0.63958333333333328</v>
      </c>
      <c r="R168" s="2">
        <v>0</v>
      </c>
      <c r="S168" s="2">
        <v>0</v>
      </c>
      <c r="T168" s="2">
        <v>0</v>
      </c>
      <c r="U168" s="21">
        <v>1</v>
      </c>
    </row>
    <row r="169" spans="1:21" ht="13.5" thickBot="1">
      <c r="A169" s="6" t="s">
        <v>5</v>
      </c>
      <c r="B169" s="7">
        <v>0</v>
      </c>
      <c r="C169" s="7">
        <v>1</v>
      </c>
      <c r="D169" s="7">
        <v>1</v>
      </c>
      <c r="E169" s="7">
        <v>2</v>
      </c>
      <c r="F169" s="7">
        <v>2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1</v>
      </c>
      <c r="M169" s="7">
        <v>21</v>
      </c>
      <c r="N169" s="8">
        <v>0.67152777777777783</v>
      </c>
      <c r="O169" s="8">
        <v>0</v>
      </c>
      <c r="P169" s="8">
        <v>0</v>
      </c>
      <c r="Q169" s="8">
        <v>0.67152777777777783</v>
      </c>
      <c r="R169" s="7">
        <v>0</v>
      </c>
      <c r="S169" s="7">
        <v>0</v>
      </c>
      <c r="T169" s="7">
        <v>0</v>
      </c>
      <c r="U169" s="21">
        <v>1</v>
      </c>
    </row>
    <row r="170" spans="1:21" ht="13.5" thickBot="1">
      <c r="A170" s="1" t="s">
        <v>6</v>
      </c>
      <c r="B170" s="2">
        <v>0</v>
      </c>
      <c r="C170" s="2">
        <v>0</v>
      </c>
      <c r="D170" s="2">
        <v>-1</v>
      </c>
      <c r="E170" s="2">
        <v>6</v>
      </c>
      <c r="F170" s="2">
        <v>6</v>
      </c>
      <c r="G170" s="2">
        <v>0</v>
      </c>
      <c r="H170" s="2">
        <v>0</v>
      </c>
      <c r="I170" s="2">
        <v>0</v>
      </c>
      <c r="J170" s="2">
        <v>2</v>
      </c>
      <c r="K170" s="2">
        <v>0</v>
      </c>
      <c r="L170" s="2">
        <v>0</v>
      </c>
      <c r="M170" s="2">
        <v>25</v>
      </c>
      <c r="N170" s="5">
        <v>0.90694444444444444</v>
      </c>
      <c r="O170" s="5">
        <v>0.28541666666666665</v>
      </c>
      <c r="P170" s="5">
        <v>5.9027777777777783E-2</v>
      </c>
      <c r="Q170" s="5">
        <v>0.5625</v>
      </c>
      <c r="R170" s="2">
        <v>3</v>
      </c>
      <c r="S170" s="2">
        <v>3</v>
      </c>
      <c r="T170" s="2">
        <v>50</v>
      </c>
      <c r="U170" s="21">
        <v>1</v>
      </c>
    </row>
    <row r="171" spans="1:21" ht="13.5" thickBot="1">
      <c r="A171" s="6" t="s">
        <v>25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1</v>
      </c>
      <c r="I171" s="7">
        <v>2</v>
      </c>
      <c r="J171" s="7">
        <v>0</v>
      </c>
      <c r="K171" s="7">
        <v>0</v>
      </c>
      <c r="L171" s="7">
        <v>0</v>
      </c>
      <c r="M171" s="7">
        <v>9</v>
      </c>
      <c r="N171" s="8">
        <v>0.24166666666666667</v>
      </c>
      <c r="O171" s="8">
        <v>0</v>
      </c>
      <c r="P171" s="8">
        <v>0</v>
      </c>
      <c r="Q171" s="8">
        <v>0.24166666666666667</v>
      </c>
      <c r="R171" s="7">
        <v>0</v>
      </c>
      <c r="S171" s="7">
        <v>0</v>
      </c>
      <c r="T171" s="7">
        <v>0</v>
      </c>
      <c r="U171" s="21">
        <v>1</v>
      </c>
    </row>
    <row r="172" spans="1:21" ht="13.5" thickBot="1">
      <c r="A172" s="1" t="s">
        <v>7</v>
      </c>
      <c r="B172" s="2">
        <v>0</v>
      </c>
      <c r="C172" s="2">
        <v>0</v>
      </c>
      <c r="D172" s="2">
        <v>2</v>
      </c>
      <c r="E172" s="2">
        <v>3</v>
      </c>
      <c r="F172" s="2">
        <v>3</v>
      </c>
      <c r="G172" s="2">
        <v>0</v>
      </c>
      <c r="H172" s="2">
        <v>1</v>
      </c>
      <c r="I172" s="2">
        <v>2</v>
      </c>
      <c r="J172" s="2">
        <v>3</v>
      </c>
      <c r="K172" s="2">
        <v>0</v>
      </c>
      <c r="L172" s="2">
        <v>0</v>
      </c>
      <c r="M172" s="2">
        <v>21</v>
      </c>
      <c r="N172" s="5">
        <v>0.57500000000000007</v>
      </c>
      <c r="O172" s="5">
        <v>2.0833333333333333E-3</v>
      </c>
      <c r="P172" s="5">
        <v>0</v>
      </c>
      <c r="Q172" s="5">
        <v>0.57291666666666663</v>
      </c>
      <c r="R172" s="2">
        <v>0</v>
      </c>
      <c r="S172" s="2">
        <v>0</v>
      </c>
      <c r="T172" s="2">
        <v>0</v>
      </c>
      <c r="U172" s="21">
        <v>1</v>
      </c>
    </row>
    <row r="173" spans="1:21" ht="13.5" thickBot="1">
      <c r="A173" s="6" t="s">
        <v>9</v>
      </c>
      <c r="B173" s="7">
        <v>1</v>
      </c>
      <c r="C173" s="7">
        <v>0</v>
      </c>
      <c r="D173" s="7">
        <v>1</v>
      </c>
      <c r="E173" s="7">
        <v>2</v>
      </c>
      <c r="F173" s="7">
        <v>1</v>
      </c>
      <c r="G173" s="7">
        <v>0</v>
      </c>
      <c r="H173" s="7">
        <v>0</v>
      </c>
      <c r="I173" s="7">
        <v>0</v>
      </c>
      <c r="J173" s="7">
        <v>1</v>
      </c>
      <c r="K173" s="7">
        <v>0</v>
      </c>
      <c r="L173" s="7">
        <v>0</v>
      </c>
      <c r="M173" s="7">
        <v>19</v>
      </c>
      <c r="N173" s="8">
        <v>0.53472222222222221</v>
      </c>
      <c r="O173" s="8">
        <v>0</v>
      </c>
      <c r="P173" s="8">
        <v>0</v>
      </c>
      <c r="Q173" s="8">
        <v>0.53472222222222221</v>
      </c>
      <c r="R173" s="7">
        <v>0</v>
      </c>
      <c r="S173" s="7">
        <v>0</v>
      </c>
      <c r="T173" s="7">
        <v>0</v>
      </c>
      <c r="U173" s="21">
        <v>1</v>
      </c>
    </row>
    <row r="174" spans="1:21" ht="13.5" thickBot="1">
      <c r="A174" s="1" t="s">
        <v>11</v>
      </c>
      <c r="B174" s="2">
        <v>0</v>
      </c>
      <c r="C174" s="2">
        <v>0</v>
      </c>
      <c r="D174" s="2">
        <v>-1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2</v>
      </c>
      <c r="K174" s="2">
        <v>0</v>
      </c>
      <c r="L174" s="2">
        <v>0</v>
      </c>
      <c r="M174" s="2">
        <v>12</v>
      </c>
      <c r="N174" s="5">
        <v>0.26597222222222222</v>
      </c>
      <c r="O174" s="5">
        <v>2.0833333333333333E-3</v>
      </c>
      <c r="P174" s="5">
        <v>3.5416666666666666E-2</v>
      </c>
      <c r="Q174" s="5">
        <v>0.22847222222222222</v>
      </c>
      <c r="R174" s="2">
        <v>0</v>
      </c>
      <c r="S174" s="2">
        <v>3</v>
      </c>
      <c r="T174" s="2">
        <v>0</v>
      </c>
      <c r="U174" s="21">
        <v>1</v>
      </c>
    </row>
    <row r="175" spans="1:21" ht="13.5" thickBot="1">
      <c r="A175" s="6" t="s">
        <v>12</v>
      </c>
      <c r="B175" s="7">
        <v>0</v>
      </c>
      <c r="C175" s="7">
        <v>2</v>
      </c>
      <c r="D175" s="7">
        <v>2</v>
      </c>
      <c r="E175" s="7">
        <v>7</v>
      </c>
      <c r="F175" s="7">
        <v>7</v>
      </c>
      <c r="G175" s="7">
        <v>0</v>
      </c>
      <c r="H175" s="7">
        <v>0</v>
      </c>
      <c r="I175" s="7">
        <v>0</v>
      </c>
      <c r="J175" s="7">
        <v>4</v>
      </c>
      <c r="K175" s="7">
        <v>0</v>
      </c>
      <c r="L175" s="7">
        <v>0</v>
      </c>
      <c r="M175" s="7">
        <v>26</v>
      </c>
      <c r="N175" s="8">
        <v>0.83333333333333337</v>
      </c>
      <c r="O175" s="8">
        <v>0.25347222222222221</v>
      </c>
      <c r="P175" s="8">
        <v>0</v>
      </c>
      <c r="Q175" s="8">
        <v>0.57986111111111105</v>
      </c>
      <c r="R175" s="7">
        <v>7</v>
      </c>
      <c r="S175" s="7">
        <v>10</v>
      </c>
      <c r="T175" s="7">
        <v>41.2</v>
      </c>
      <c r="U175" s="21">
        <v>1</v>
      </c>
    </row>
    <row r="176" spans="1:21" ht="13.5" thickBot="1">
      <c r="A176" s="1" t="s">
        <v>13</v>
      </c>
      <c r="B176" s="2">
        <v>2</v>
      </c>
      <c r="C176" s="2">
        <v>0</v>
      </c>
      <c r="D176" s="2">
        <v>2</v>
      </c>
      <c r="E176" s="2">
        <v>3</v>
      </c>
      <c r="F176" s="2">
        <v>1</v>
      </c>
      <c r="G176" s="2">
        <v>1</v>
      </c>
      <c r="H176" s="2">
        <v>0</v>
      </c>
      <c r="I176" s="2">
        <v>0</v>
      </c>
      <c r="J176" s="2">
        <v>5</v>
      </c>
      <c r="K176" s="2">
        <v>0</v>
      </c>
      <c r="L176" s="2">
        <v>0</v>
      </c>
      <c r="M176" s="2">
        <v>22</v>
      </c>
      <c r="N176" s="5">
        <v>0.65486111111111112</v>
      </c>
      <c r="O176" s="5">
        <v>7.0833333333333331E-2</v>
      </c>
      <c r="P176" s="5">
        <v>0</v>
      </c>
      <c r="Q176" s="5">
        <v>0.58402777777777781</v>
      </c>
      <c r="R176" s="2">
        <v>0</v>
      </c>
      <c r="S176" s="2">
        <v>1</v>
      </c>
      <c r="T176" s="2">
        <v>0</v>
      </c>
      <c r="U176" s="21">
        <v>1</v>
      </c>
    </row>
    <row r="177" spans="1:21" ht="13.5" thickBot="1">
      <c r="A177" s="6" t="s">
        <v>14</v>
      </c>
      <c r="B177" s="7">
        <v>0</v>
      </c>
      <c r="C177" s="7">
        <v>0</v>
      </c>
      <c r="D177" s="7">
        <v>1</v>
      </c>
      <c r="E177" s="7">
        <v>3</v>
      </c>
      <c r="F177" s="7">
        <v>3</v>
      </c>
      <c r="G177" s="7">
        <v>0</v>
      </c>
      <c r="H177" s="7">
        <v>0</v>
      </c>
      <c r="I177" s="7">
        <v>0</v>
      </c>
      <c r="J177" s="7">
        <v>1</v>
      </c>
      <c r="K177" s="7">
        <v>3</v>
      </c>
      <c r="L177" s="7">
        <v>0</v>
      </c>
      <c r="M177" s="7">
        <v>26</v>
      </c>
      <c r="N177" s="8">
        <v>0.96111111111111114</v>
      </c>
      <c r="O177" s="8">
        <v>0.29097222222222224</v>
      </c>
      <c r="P177" s="8">
        <v>2.361111111111111E-2</v>
      </c>
      <c r="Q177" s="8">
        <v>0.64652777777777781</v>
      </c>
      <c r="R177" s="7">
        <v>2</v>
      </c>
      <c r="S177" s="7">
        <v>10</v>
      </c>
      <c r="T177" s="7">
        <v>16.7</v>
      </c>
      <c r="U177" s="21">
        <v>1</v>
      </c>
    </row>
    <row r="178" spans="1:21" ht="13.5" thickBot="1">
      <c r="A178" s="1" t="s">
        <v>15</v>
      </c>
      <c r="B178" s="2">
        <v>0</v>
      </c>
      <c r="C178" s="2">
        <v>0</v>
      </c>
      <c r="D178" s="2">
        <v>-1</v>
      </c>
      <c r="E178" s="2">
        <v>0</v>
      </c>
      <c r="F178" s="2">
        <v>0</v>
      </c>
      <c r="G178" s="2">
        <v>6</v>
      </c>
      <c r="H178" s="2">
        <v>0</v>
      </c>
      <c r="I178" s="2">
        <v>0</v>
      </c>
      <c r="J178" s="2">
        <v>1</v>
      </c>
      <c r="K178" s="2">
        <v>1</v>
      </c>
      <c r="L178" s="2">
        <v>1</v>
      </c>
      <c r="M178" s="2">
        <v>23</v>
      </c>
      <c r="N178" s="5">
        <v>0.87291666666666667</v>
      </c>
      <c r="O178" s="5">
        <v>2.0833333333333333E-3</v>
      </c>
      <c r="P178" s="5">
        <v>5.9027777777777783E-2</v>
      </c>
      <c r="Q178" s="5">
        <v>0.81180555555555556</v>
      </c>
      <c r="R178" s="2">
        <v>0</v>
      </c>
      <c r="S178" s="2">
        <v>0</v>
      </c>
      <c r="T178" s="2">
        <v>0</v>
      </c>
      <c r="U178" s="21">
        <v>1</v>
      </c>
    </row>
    <row r="179" spans="1:21" ht="13.5" thickBot="1">
      <c r="A179" s="6" t="s">
        <v>16</v>
      </c>
      <c r="B179" s="7">
        <v>0</v>
      </c>
      <c r="C179" s="7">
        <v>1</v>
      </c>
      <c r="D179" s="7">
        <v>2</v>
      </c>
      <c r="E179" s="7">
        <v>0</v>
      </c>
      <c r="F179" s="7">
        <v>0</v>
      </c>
      <c r="G179" s="7">
        <v>1</v>
      </c>
      <c r="H179" s="7">
        <v>0</v>
      </c>
      <c r="I179" s="7">
        <v>0</v>
      </c>
      <c r="J179" s="7">
        <v>2</v>
      </c>
      <c r="K179" s="7">
        <v>1</v>
      </c>
      <c r="L179" s="7">
        <v>0</v>
      </c>
      <c r="M179" s="7">
        <v>21</v>
      </c>
      <c r="N179" s="8">
        <v>0.57291666666666663</v>
      </c>
      <c r="O179" s="8">
        <v>2.0833333333333333E-3</v>
      </c>
      <c r="P179" s="8">
        <v>0</v>
      </c>
      <c r="Q179" s="8">
        <v>0.5708333333333333</v>
      </c>
      <c r="R179" s="7">
        <v>0</v>
      </c>
      <c r="S179" s="7">
        <v>0</v>
      </c>
      <c r="T179" s="7">
        <v>0</v>
      </c>
      <c r="U179" s="21">
        <v>1</v>
      </c>
    </row>
    <row r="180" spans="1:21">
      <c r="U180" s="21">
        <v>1</v>
      </c>
    </row>
    <row r="181" spans="1:21">
      <c r="A181" t="s">
        <v>78</v>
      </c>
      <c r="U181" s="21">
        <v>1</v>
      </c>
    </row>
    <row r="182" spans="1:21" ht="13.5" thickBot="1">
      <c r="A182" s="1" t="s">
        <v>0</v>
      </c>
      <c r="B182" s="2">
        <v>0</v>
      </c>
      <c r="C182" s="2">
        <v>2</v>
      </c>
      <c r="D182" s="2">
        <v>2</v>
      </c>
      <c r="E182" s="2">
        <v>3</v>
      </c>
      <c r="F182" s="2">
        <v>3</v>
      </c>
      <c r="G182" s="2">
        <v>4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26</v>
      </c>
      <c r="N182" s="4">
        <v>1.0625</v>
      </c>
      <c r="O182" s="5">
        <v>0.22430555555555556</v>
      </c>
      <c r="P182" s="5">
        <v>3.8194444444444441E-2</v>
      </c>
      <c r="Q182" s="5">
        <v>0.79999999999999993</v>
      </c>
      <c r="R182" s="2">
        <v>0</v>
      </c>
      <c r="S182" s="2">
        <v>0</v>
      </c>
      <c r="T182" s="2">
        <v>0</v>
      </c>
      <c r="U182" s="21">
        <v>1</v>
      </c>
    </row>
    <row r="183" spans="1:21" ht="13.5" thickBot="1">
      <c r="A183" s="6" t="s">
        <v>66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1</v>
      </c>
      <c r="K183" s="7">
        <v>0</v>
      </c>
      <c r="L183" s="7">
        <v>0</v>
      </c>
      <c r="M183" s="7">
        <v>27</v>
      </c>
      <c r="N183" s="8">
        <v>0.75486111111111109</v>
      </c>
      <c r="O183" s="8">
        <v>5.0694444444444452E-2</v>
      </c>
      <c r="P183" s="8">
        <v>0</v>
      </c>
      <c r="Q183" s="8">
        <v>0.70416666666666661</v>
      </c>
      <c r="R183" s="7">
        <v>0</v>
      </c>
      <c r="S183" s="7">
        <v>0</v>
      </c>
      <c r="T183" s="7">
        <v>0</v>
      </c>
      <c r="U183" s="21">
        <v>1</v>
      </c>
    </row>
    <row r="184" spans="1:21" ht="13.5" thickBot="1">
      <c r="A184" s="1" t="s">
        <v>1</v>
      </c>
      <c r="B184" s="2">
        <v>0</v>
      </c>
      <c r="C184" s="2">
        <v>1</v>
      </c>
      <c r="D184" s="2">
        <v>0</v>
      </c>
      <c r="E184" s="2">
        <v>1</v>
      </c>
      <c r="F184" s="2">
        <v>1</v>
      </c>
      <c r="G184" s="2">
        <v>1</v>
      </c>
      <c r="H184" s="2">
        <v>2</v>
      </c>
      <c r="I184" s="2">
        <v>7</v>
      </c>
      <c r="J184" s="2">
        <v>1</v>
      </c>
      <c r="K184" s="2">
        <v>0</v>
      </c>
      <c r="L184" s="2">
        <v>0</v>
      </c>
      <c r="M184" s="2">
        <v>21</v>
      </c>
      <c r="N184" s="5">
        <v>0.6694444444444444</v>
      </c>
      <c r="O184" s="5">
        <v>0.1277777777777778</v>
      </c>
      <c r="P184" s="5">
        <v>0</v>
      </c>
      <c r="Q184" s="5">
        <v>0.54166666666666663</v>
      </c>
      <c r="R184" s="2">
        <v>0</v>
      </c>
      <c r="S184" s="2">
        <v>0</v>
      </c>
      <c r="T184" s="2">
        <v>0</v>
      </c>
      <c r="U184" s="21">
        <v>1</v>
      </c>
    </row>
    <row r="185" spans="1:21" ht="13.5" thickBot="1">
      <c r="A185" s="6" t="s">
        <v>2</v>
      </c>
      <c r="B185" s="7">
        <v>2</v>
      </c>
      <c r="C185" s="7">
        <v>0</v>
      </c>
      <c r="D185" s="7">
        <v>1</v>
      </c>
      <c r="E185" s="7">
        <v>2</v>
      </c>
      <c r="F185" s="7">
        <v>0</v>
      </c>
      <c r="G185" s="7">
        <v>2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23</v>
      </c>
      <c r="N185" s="8">
        <v>0.72499999999999998</v>
      </c>
      <c r="O185" s="8">
        <v>0.1111111111111111</v>
      </c>
      <c r="P185" s="8">
        <v>0</v>
      </c>
      <c r="Q185" s="8">
        <v>0.61388888888888882</v>
      </c>
      <c r="R185" s="7">
        <v>2</v>
      </c>
      <c r="S185" s="7">
        <v>6</v>
      </c>
      <c r="T185" s="7">
        <v>25</v>
      </c>
      <c r="U185" s="21">
        <v>1</v>
      </c>
    </row>
    <row r="186" spans="1:21" ht="13.5" thickBot="1">
      <c r="A186" s="1" t="s">
        <v>3</v>
      </c>
      <c r="B186" s="2">
        <v>0</v>
      </c>
      <c r="C186" s="2">
        <v>0</v>
      </c>
      <c r="D186" s="2">
        <v>1</v>
      </c>
      <c r="E186" s="2">
        <v>1</v>
      </c>
      <c r="F186" s="2">
        <v>1</v>
      </c>
      <c r="G186" s="2">
        <v>0</v>
      </c>
      <c r="H186" s="2">
        <v>1</v>
      </c>
      <c r="I186" s="2">
        <v>2</v>
      </c>
      <c r="J186" s="2">
        <v>0</v>
      </c>
      <c r="K186" s="2">
        <v>0</v>
      </c>
      <c r="L186" s="2">
        <v>0</v>
      </c>
      <c r="M186" s="2">
        <v>25</v>
      </c>
      <c r="N186" s="5">
        <v>0.77430555555555547</v>
      </c>
      <c r="O186" s="5">
        <v>0.12569444444444444</v>
      </c>
      <c r="P186" s="5">
        <v>0</v>
      </c>
      <c r="Q186" s="5">
        <v>0.64861111111111114</v>
      </c>
      <c r="R186" s="2">
        <v>0</v>
      </c>
      <c r="S186" s="2">
        <v>0</v>
      </c>
      <c r="T186" s="2">
        <v>0</v>
      </c>
      <c r="U186" s="21">
        <v>1</v>
      </c>
    </row>
    <row r="187" spans="1:21" ht="13.5" thickBot="1">
      <c r="A187" s="6" t="s">
        <v>55</v>
      </c>
      <c r="B187" s="7">
        <v>0</v>
      </c>
      <c r="C187" s="7">
        <v>0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2</v>
      </c>
      <c r="K187" s="7">
        <v>0</v>
      </c>
      <c r="L187" s="7">
        <v>0</v>
      </c>
      <c r="M187" s="7">
        <v>12</v>
      </c>
      <c r="N187" s="8">
        <v>0.40902777777777777</v>
      </c>
      <c r="O187" s="8">
        <v>3.125E-2</v>
      </c>
      <c r="P187" s="8">
        <v>0</v>
      </c>
      <c r="Q187" s="8">
        <v>0.37777777777777777</v>
      </c>
      <c r="R187" s="7">
        <v>0</v>
      </c>
      <c r="S187" s="7">
        <v>0</v>
      </c>
      <c r="T187" s="7">
        <v>0</v>
      </c>
      <c r="U187" s="21">
        <v>1</v>
      </c>
    </row>
    <row r="188" spans="1:21" ht="13.5" thickBot="1">
      <c r="A188" s="1" t="s">
        <v>4</v>
      </c>
      <c r="B188" s="2">
        <v>0</v>
      </c>
      <c r="C188" s="2">
        <v>0</v>
      </c>
      <c r="D188" s="2">
        <v>1</v>
      </c>
      <c r="E188" s="2">
        <v>3</v>
      </c>
      <c r="F188" s="2">
        <v>3</v>
      </c>
      <c r="G188" s="2">
        <v>1</v>
      </c>
      <c r="H188" s="2">
        <v>0</v>
      </c>
      <c r="I188" s="2">
        <v>0</v>
      </c>
      <c r="J188" s="2">
        <v>1</v>
      </c>
      <c r="K188" s="2">
        <v>2</v>
      </c>
      <c r="L188" s="2">
        <v>0</v>
      </c>
      <c r="M188" s="2">
        <v>24</v>
      </c>
      <c r="N188" s="5">
        <v>0.75555555555555554</v>
      </c>
      <c r="O188" s="5">
        <v>0.1277777777777778</v>
      </c>
      <c r="P188" s="5">
        <v>0</v>
      </c>
      <c r="Q188" s="5">
        <v>0.62777777777777777</v>
      </c>
      <c r="R188" s="2">
        <v>0</v>
      </c>
      <c r="S188" s="2">
        <v>0</v>
      </c>
      <c r="T188" s="2">
        <v>0</v>
      </c>
      <c r="U188" s="21">
        <v>1</v>
      </c>
    </row>
    <row r="189" spans="1:21" ht="13.5" thickBot="1">
      <c r="A189" s="6" t="s">
        <v>5</v>
      </c>
      <c r="B189" s="7">
        <v>0</v>
      </c>
      <c r="C189" s="7">
        <v>0</v>
      </c>
      <c r="D189" s="7">
        <v>0</v>
      </c>
      <c r="E189" s="7">
        <v>2</v>
      </c>
      <c r="F189" s="7">
        <v>2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25</v>
      </c>
      <c r="N189" s="8">
        <v>0.7944444444444444</v>
      </c>
      <c r="O189" s="8">
        <v>2.7777777777777779E-3</v>
      </c>
      <c r="P189" s="8">
        <v>0</v>
      </c>
      <c r="Q189" s="8">
        <v>0.79166666666666663</v>
      </c>
      <c r="R189" s="7">
        <v>0</v>
      </c>
      <c r="S189" s="7">
        <v>0</v>
      </c>
      <c r="T189" s="7">
        <v>0</v>
      </c>
      <c r="U189" s="21">
        <v>1</v>
      </c>
    </row>
    <row r="190" spans="1:21" ht="13.5" thickBot="1">
      <c r="A190" s="1" t="s">
        <v>6</v>
      </c>
      <c r="B190" s="2">
        <v>0</v>
      </c>
      <c r="C190" s="2">
        <v>1</v>
      </c>
      <c r="D190" s="2">
        <v>2</v>
      </c>
      <c r="E190" s="2">
        <v>2</v>
      </c>
      <c r="F190" s="2">
        <v>2</v>
      </c>
      <c r="G190" s="2">
        <v>3</v>
      </c>
      <c r="H190" s="2">
        <v>0</v>
      </c>
      <c r="I190" s="2">
        <v>0</v>
      </c>
      <c r="J190" s="2">
        <v>3</v>
      </c>
      <c r="K190" s="2">
        <v>0</v>
      </c>
      <c r="L190" s="2">
        <v>0</v>
      </c>
      <c r="M190" s="2">
        <v>23</v>
      </c>
      <c r="N190" s="5">
        <v>0.81388888888888899</v>
      </c>
      <c r="O190" s="5">
        <v>0.12569444444444444</v>
      </c>
      <c r="P190" s="5">
        <v>3.8194444444444441E-2</v>
      </c>
      <c r="Q190" s="5">
        <v>0.65</v>
      </c>
      <c r="R190" s="2">
        <v>3</v>
      </c>
      <c r="S190" s="2">
        <v>2</v>
      </c>
      <c r="T190" s="2">
        <v>60</v>
      </c>
      <c r="U190" s="21">
        <v>1</v>
      </c>
    </row>
    <row r="191" spans="1:21" ht="13.5" thickBot="1">
      <c r="A191" s="6" t="s">
        <v>25</v>
      </c>
      <c r="B191" s="7">
        <v>0</v>
      </c>
      <c r="C191" s="7">
        <v>1</v>
      </c>
      <c r="D191" s="7">
        <v>1</v>
      </c>
      <c r="E191" s="7">
        <v>1</v>
      </c>
      <c r="F191" s="7">
        <v>1</v>
      </c>
      <c r="G191" s="7">
        <v>0</v>
      </c>
      <c r="H191" s="7">
        <v>1</v>
      </c>
      <c r="I191" s="7">
        <v>5</v>
      </c>
      <c r="J191" s="7">
        <v>3</v>
      </c>
      <c r="K191" s="7">
        <v>0</v>
      </c>
      <c r="L191" s="7">
        <v>0</v>
      </c>
      <c r="M191" s="7">
        <v>9</v>
      </c>
      <c r="N191" s="8">
        <v>0.27777777777777779</v>
      </c>
      <c r="O191" s="8">
        <v>0</v>
      </c>
      <c r="P191" s="8">
        <v>0</v>
      </c>
      <c r="Q191" s="8">
        <v>0.27777777777777779</v>
      </c>
      <c r="R191" s="7">
        <v>0</v>
      </c>
      <c r="S191" s="7">
        <v>1</v>
      </c>
      <c r="T191" s="7">
        <v>0</v>
      </c>
      <c r="U191" s="21">
        <v>1</v>
      </c>
    </row>
    <row r="192" spans="1:21" ht="13.5" thickBot="1">
      <c r="A192" s="1" t="s">
        <v>7</v>
      </c>
      <c r="B192" s="2">
        <v>0</v>
      </c>
      <c r="C192" s="2">
        <v>0</v>
      </c>
      <c r="D192" s="2">
        <v>1</v>
      </c>
      <c r="E192" s="2">
        <v>2</v>
      </c>
      <c r="F192" s="2">
        <v>2</v>
      </c>
      <c r="G192" s="2">
        <v>0</v>
      </c>
      <c r="H192" s="2">
        <v>1</v>
      </c>
      <c r="I192" s="2">
        <v>2</v>
      </c>
      <c r="J192" s="2">
        <v>1</v>
      </c>
      <c r="K192" s="2">
        <v>0</v>
      </c>
      <c r="L192" s="2">
        <v>0</v>
      </c>
      <c r="M192" s="2">
        <v>23</v>
      </c>
      <c r="N192" s="5">
        <v>0.61111111111111105</v>
      </c>
      <c r="O192" s="5">
        <v>1.6666666666666666E-2</v>
      </c>
      <c r="P192" s="5">
        <v>0</v>
      </c>
      <c r="Q192" s="5">
        <v>0.59444444444444444</v>
      </c>
      <c r="R192" s="2">
        <v>3</v>
      </c>
      <c r="S192" s="2">
        <v>0</v>
      </c>
      <c r="T192" s="2">
        <v>100</v>
      </c>
      <c r="U192" s="21">
        <v>1</v>
      </c>
    </row>
    <row r="193" spans="1:21" ht="13.5" thickBot="1">
      <c r="A193" s="6" t="s">
        <v>9</v>
      </c>
      <c r="B193" s="7">
        <v>0</v>
      </c>
      <c r="C193" s="7">
        <v>0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19</v>
      </c>
      <c r="N193" s="8">
        <v>0.58611111111111114</v>
      </c>
      <c r="O193" s="8">
        <v>1.8055555555555557E-2</v>
      </c>
      <c r="P193" s="8">
        <v>0</v>
      </c>
      <c r="Q193" s="8">
        <v>0.56805555555555554</v>
      </c>
      <c r="R193" s="7">
        <v>1</v>
      </c>
      <c r="S193" s="7">
        <v>0</v>
      </c>
      <c r="T193" s="7">
        <v>100</v>
      </c>
      <c r="U193" s="21">
        <v>1</v>
      </c>
    </row>
    <row r="194" spans="1:21" ht="13.5" thickBot="1">
      <c r="A194" s="1" t="s">
        <v>11</v>
      </c>
      <c r="B194" s="2">
        <v>0</v>
      </c>
      <c r="C194" s="2">
        <v>0</v>
      </c>
      <c r="D194" s="2">
        <v>0</v>
      </c>
      <c r="E194" s="2">
        <v>1</v>
      </c>
      <c r="F194" s="2">
        <v>1</v>
      </c>
      <c r="G194" s="2">
        <v>0</v>
      </c>
      <c r="H194" s="2">
        <v>1</v>
      </c>
      <c r="I194" s="2">
        <v>5</v>
      </c>
      <c r="J194" s="2">
        <v>3</v>
      </c>
      <c r="K194" s="2">
        <v>0</v>
      </c>
      <c r="L194" s="2">
        <v>0</v>
      </c>
      <c r="M194" s="2">
        <v>7</v>
      </c>
      <c r="N194" s="5">
        <v>0.22222222222222221</v>
      </c>
      <c r="O194" s="5">
        <v>0</v>
      </c>
      <c r="P194" s="5">
        <v>0</v>
      </c>
      <c r="Q194" s="5">
        <v>0.22222222222222221</v>
      </c>
      <c r="R194" s="2">
        <v>1</v>
      </c>
      <c r="S194" s="2">
        <v>2</v>
      </c>
      <c r="T194" s="2">
        <v>33.299999999999997</v>
      </c>
      <c r="U194" s="21">
        <v>1</v>
      </c>
    </row>
    <row r="195" spans="1:21" ht="13.5" thickBot="1">
      <c r="A195" s="6" t="s">
        <v>12</v>
      </c>
      <c r="B195" s="7">
        <v>0</v>
      </c>
      <c r="C195" s="7">
        <v>2</v>
      </c>
      <c r="D195" s="7">
        <v>2</v>
      </c>
      <c r="E195" s="7">
        <v>4</v>
      </c>
      <c r="F195" s="7">
        <v>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1</v>
      </c>
      <c r="M195" s="7">
        <v>27</v>
      </c>
      <c r="N195" s="8">
        <v>0.78888888888888886</v>
      </c>
      <c r="O195" s="8">
        <v>0.1111111111111111</v>
      </c>
      <c r="P195" s="8">
        <v>3.8194444444444441E-2</v>
      </c>
      <c r="Q195" s="8">
        <v>0.63958333333333328</v>
      </c>
      <c r="R195" s="7">
        <v>10</v>
      </c>
      <c r="S195" s="7">
        <v>6</v>
      </c>
      <c r="T195" s="7">
        <v>62.5</v>
      </c>
      <c r="U195" s="21">
        <v>1</v>
      </c>
    </row>
    <row r="196" spans="1:21" ht="13.5" thickBot="1">
      <c r="A196" s="1" t="s">
        <v>13</v>
      </c>
      <c r="B196" s="2">
        <v>1</v>
      </c>
      <c r="C196" s="2">
        <v>0</v>
      </c>
      <c r="D196" s="2">
        <v>1</v>
      </c>
      <c r="E196" s="2">
        <v>4</v>
      </c>
      <c r="F196" s="2">
        <v>3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0</v>
      </c>
      <c r="M196" s="2">
        <v>23</v>
      </c>
      <c r="N196" s="5">
        <v>0.67638888888888893</v>
      </c>
      <c r="O196" s="5">
        <v>9.2361111111111116E-2</v>
      </c>
      <c r="P196" s="5">
        <v>0</v>
      </c>
      <c r="Q196" s="5">
        <v>0.58402777777777781</v>
      </c>
      <c r="R196" s="2">
        <v>0</v>
      </c>
      <c r="S196" s="2">
        <v>0</v>
      </c>
      <c r="T196" s="2">
        <v>0</v>
      </c>
      <c r="U196" s="21">
        <v>1</v>
      </c>
    </row>
    <row r="197" spans="1:21" ht="13.5" thickBot="1">
      <c r="A197" s="6" t="s">
        <v>14</v>
      </c>
      <c r="B197" s="7">
        <v>0</v>
      </c>
      <c r="C197" s="7">
        <v>0</v>
      </c>
      <c r="D197" s="7">
        <v>0</v>
      </c>
      <c r="E197" s="7">
        <v>1</v>
      </c>
      <c r="F197" s="7">
        <v>1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24</v>
      </c>
      <c r="N197" s="8">
        <v>0.8027777777777777</v>
      </c>
      <c r="O197" s="8">
        <v>0.14722222222222223</v>
      </c>
      <c r="P197" s="8">
        <v>0</v>
      </c>
      <c r="Q197" s="8">
        <v>0.65555555555555556</v>
      </c>
      <c r="R197" s="7">
        <v>6</v>
      </c>
      <c r="S197" s="7">
        <v>6</v>
      </c>
      <c r="T197" s="7">
        <v>50</v>
      </c>
      <c r="U197" s="21">
        <v>1</v>
      </c>
    </row>
    <row r="198" spans="1:21" ht="13.5" thickBot="1">
      <c r="A198" s="1" t="s">
        <v>15</v>
      </c>
      <c r="B198" s="2">
        <v>1</v>
      </c>
      <c r="C198" s="2">
        <v>1</v>
      </c>
      <c r="D198" s="2">
        <v>3</v>
      </c>
      <c r="E198" s="2">
        <v>5</v>
      </c>
      <c r="F198" s="2">
        <v>4</v>
      </c>
      <c r="G198" s="2">
        <v>1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24</v>
      </c>
      <c r="N198" s="5">
        <v>0.90208333333333324</v>
      </c>
      <c r="O198" s="5">
        <v>4.9999999999999996E-2</v>
      </c>
      <c r="P198" s="5">
        <v>3.8194444444444441E-2</v>
      </c>
      <c r="Q198" s="5">
        <v>0.81388888888888899</v>
      </c>
      <c r="R198" s="2">
        <v>0</v>
      </c>
      <c r="S198" s="2">
        <v>0</v>
      </c>
      <c r="T198" s="2">
        <v>0</v>
      </c>
      <c r="U198" s="21">
        <v>1</v>
      </c>
    </row>
    <row r="199" spans="1:21" ht="13.5" thickBot="1">
      <c r="A199" s="6" t="s">
        <v>16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3</v>
      </c>
      <c r="K199" s="7">
        <v>0</v>
      </c>
      <c r="L199" s="7">
        <v>0</v>
      </c>
      <c r="M199" s="7">
        <v>24</v>
      </c>
      <c r="N199" s="8">
        <v>0.62777777777777777</v>
      </c>
      <c r="O199" s="8">
        <v>1.2499999999999999E-2</v>
      </c>
      <c r="P199" s="8">
        <v>0</v>
      </c>
      <c r="Q199" s="8">
        <v>0.61527777777777781</v>
      </c>
      <c r="R199" s="7">
        <v>0</v>
      </c>
      <c r="S199" s="7">
        <v>0</v>
      </c>
      <c r="T199" s="7">
        <v>0</v>
      </c>
      <c r="U199" s="21">
        <v>1</v>
      </c>
    </row>
    <row r="200" spans="1:21">
      <c r="U200" s="21">
        <v>1</v>
      </c>
    </row>
    <row r="201" spans="1:21">
      <c r="A201" t="s">
        <v>79</v>
      </c>
      <c r="U201" s="21">
        <v>1</v>
      </c>
    </row>
    <row r="202" spans="1:21" ht="13.5" thickBot="1">
      <c r="A202" s="1" t="s">
        <v>0</v>
      </c>
      <c r="B202" s="2">
        <v>1</v>
      </c>
      <c r="C202" s="2">
        <v>0</v>
      </c>
      <c r="D202" s="2">
        <v>0</v>
      </c>
      <c r="E202" s="2">
        <v>3</v>
      </c>
      <c r="F202" s="2">
        <v>2</v>
      </c>
      <c r="G202" s="2">
        <v>3</v>
      </c>
      <c r="H202" s="2">
        <v>0</v>
      </c>
      <c r="I202" s="2">
        <v>0</v>
      </c>
      <c r="J202" s="2">
        <v>2</v>
      </c>
      <c r="K202" s="2">
        <v>2</v>
      </c>
      <c r="L202" s="2">
        <v>1</v>
      </c>
      <c r="M202" s="2">
        <v>25</v>
      </c>
      <c r="N202" s="4">
        <v>1.2541666666666667</v>
      </c>
      <c r="O202" s="5">
        <v>0.21041666666666667</v>
      </c>
      <c r="P202" s="5">
        <v>8.7500000000000008E-2</v>
      </c>
      <c r="Q202" s="5">
        <v>0.95624999999999993</v>
      </c>
      <c r="R202" s="2">
        <v>0</v>
      </c>
      <c r="S202" s="2">
        <v>0</v>
      </c>
      <c r="T202" s="2">
        <v>0</v>
      </c>
      <c r="U202" s="21">
        <v>1</v>
      </c>
    </row>
    <row r="203" spans="1:21" ht="13.5" thickBot="1">
      <c r="A203" s="6" t="s">
        <v>66</v>
      </c>
      <c r="B203" s="7">
        <v>0</v>
      </c>
      <c r="C203" s="7">
        <v>0</v>
      </c>
      <c r="D203" s="7">
        <v>0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19</v>
      </c>
      <c r="N203" s="8">
        <v>0.62638888888888888</v>
      </c>
      <c r="O203" s="8">
        <v>9.0277777777777776E-2</v>
      </c>
      <c r="P203" s="8">
        <v>0</v>
      </c>
      <c r="Q203" s="8">
        <v>0.53611111111111109</v>
      </c>
      <c r="R203" s="7">
        <v>0</v>
      </c>
      <c r="S203" s="7">
        <v>0</v>
      </c>
      <c r="T203" s="7">
        <v>0</v>
      </c>
      <c r="U203" s="21">
        <v>1</v>
      </c>
    </row>
    <row r="204" spans="1:21" ht="13.5" thickBot="1">
      <c r="A204" s="1" t="s">
        <v>1</v>
      </c>
      <c r="B204" s="2">
        <v>0</v>
      </c>
      <c r="C204" s="2">
        <v>1</v>
      </c>
      <c r="D204" s="2">
        <v>1</v>
      </c>
      <c r="E204" s="2">
        <v>1</v>
      </c>
      <c r="F204" s="2">
        <v>1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1</v>
      </c>
      <c r="M204" s="2">
        <v>21</v>
      </c>
      <c r="N204" s="5">
        <v>0.7909722222222223</v>
      </c>
      <c r="O204" s="5">
        <v>0.125</v>
      </c>
      <c r="P204" s="5">
        <v>0</v>
      </c>
      <c r="Q204" s="5">
        <v>0.66597222222222219</v>
      </c>
      <c r="R204" s="2">
        <v>0</v>
      </c>
      <c r="S204" s="2">
        <v>0</v>
      </c>
      <c r="T204" s="2">
        <v>0</v>
      </c>
      <c r="U204" s="21">
        <v>1</v>
      </c>
    </row>
    <row r="205" spans="1:21" ht="13.5" thickBot="1">
      <c r="A205" s="6" t="s">
        <v>2</v>
      </c>
      <c r="B205" s="7">
        <v>1</v>
      </c>
      <c r="C205" s="7">
        <v>0</v>
      </c>
      <c r="D205" s="7">
        <v>1</v>
      </c>
      <c r="E205" s="7">
        <v>2</v>
      </c>
      <c r="F205" s="7">
        <v>1</v>
      </c>
      <c r="G205" s="7">
        <v>1</v>
      </c>
      <c r="H205" s="7">
        <v>0</v>
      </c>
      <c r="I205" s="7">
        <v>0</v>
      </c>
      <c r="J205" s="7">
        <v>0</v>
      </c>
      <c r="K205" s="7">
        <v>4</v>
      </c>
      <c r="L205" s="7">
        <v>0</v>
      </c>
      <c r="M205" s="7">
        <v>21</v>
      </c>
      <c r="N205" s="8">
        <v>0.75694444444444453</v>
      </c>
      <c r="O205" s="8">
        <v>0.11527777777777777</v>
      </c>
      <c r="P205" s="8">
        <v>3.4722222222222224E-2</v>
      </c>
      <c r="Q205" s="8">
        <v>0.6069444444444444</v>
      </c>
      <c r="R205" s="7">
        <v>5</v>
      </c>
      <c r="S205" s="7">
        <v>3</v>
      </c>
      <c r="T205" s="7">
        <v>62.5</v>
      </c>
      <c r="U205" s="21">
        <v>1</v>
      </c>
    </row>
    <row r="206" spans="1:21" ht="13.5" thickBot="1">
      <c r="A206" s="1" t="s">
        <v>3</v>
      </c>
      <c r="B206" s="2">
        <v>0</v>
      </c>
      <c r="C206" s="2">
        <v>0</v>
      </c>
      <c r="D206" s="2">
        <v>0</v>
      </c>
      <c r="E206" s="2">
        <v>1</v>
      </c>
      <c r="F206" s="2">
        <v>1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22</v>
      </c>
      <c r="N206" s="5">
        <v>0.73611111111111116</v>
      </c>
      <c r="O206" s="5">
        <v>0.10486111111111111</v>
      </c>
      <c r="P206" s="5">
        <v>0</v>
      </c>
      <c r="Q206" s="5">
        <v>0.63124999999999998</v>
      </c>
      <c r="R206" s="2">
        <v>0</v>
      </c>
      <c r="S206" s="2">
        <v>0</v>
      </c>
      <c r="T206" s="2">
        <v>0</v>
      </c>
      <c r="U206" s="21">
        <v>1</v>
      </c>
    </row>
    <row r="207" spans="1:21" ht="13.5" thickBot="1">
      <c r="A207" s="6" t="s">
        <v>55</v>
      </c>
      <c r="B207" s="7">
        <v>0</v>
      </c>
      <c r="C207" s="7">
        <v>0</v>
      </c>
      <c r="D207" s="7">
        <v>0</v>
      </c>
      <c r="E207" s="7">
        <v>1</v>
      </c>
      <c r="F207" s="7">
        <v>1</v>
      </c>
      <c r="G207" s="7">
        <v>1</v>
      </c>
      <c r="H207" s="7">
        <v>0</v>
      </c>
      <c r="I207" s="7">
        <v>0</v>
      </c>
      <c r="J207" s="7">
        <v>1</v>
      </c>
      <c r="K207" s="7">
        <v>0</v>
      </c>
      <c r="L207" s="7">
        <v>0</v>
      </c>
      <c r="M207" s="7">
        <v>16</v>
      </c>
      <c r="N207" s="8">
        <v>0.5229166666666667</v>
      </c>
      <c r="O207" s="8">
        <v>1.6666666666666666E-2</v>
      </c>
      <c r="P207" s="8">
        <v>0</v>
      </c>
      <c r="Q207" s="8">
        <v>0.50624999999999998</v>
      </c>
      <c r="R207" s="7">
        <v>0</v>
      </c>
      <c r="S207" s="7">
        <v>1</v>
      </c>
      <c r="T207" s="7">
        <v>0</v>
      </c>
      <c r="U207" s="21">
        <v>1</v>
      </c>
    </row>
    <row r="208" spans="1:21" ht="13.5" thickBot="1">
      <c r="A208" s="1" t="s">
        <v>4</v>
      </c>
      <c r="B208" s="2">
        <v>0</v>
      </c>
      <c r="C208" s="2">
        <v>0</v>
      </c>
      <c r="D208" s="2">
        <v>0</v>
      </c>
      <c r="E208" s="2">
        <v>6</v>
      </c>
      <c r="F208" s="2">
        <v>6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5</v>
      </c>
      <c r="M208" s="2">
        <v>20</v>
      </c>
      <c r="N208" s="5">
        <v>0.75694444444444453</v>
      </c>
      <c r="O208" s="5">
        <v>0.17569444444444446</v>
      </c>
      <c r="P208" s="5">
        <v>0</v>
      </c>
      <c r="Q208" s="5">
        <v>0.58124999999999993</v>
      </c>
      <c r="R208" s="2">
        <v>1</v>
      </c>
      <c r="S208" s="2">
        <v>0</v>
      </c>
      <c r="T208" s="2">
        <v>100</v>
      </c>
      <c r="U208" s="21">
        <v>1</v>
      </c>
    </row>
    <row r="209" spans="1:21" ht="13.5" thickBot="1">
      <c r="A209" s="6" t="s">
        <v>5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19</v>
      </c>
      <c r="N209" s="8">
        <v>0.60347222222222219</v>
      </c>
      <c r="O209" s="8">
        <v>0</v>
      </c>
      <c r="P209" s="8">
        <v>0</v>
      </c>
      <c r="Q209" s="8">
        <v>0.60347222222222219</v>
      </c>
      <c r="R209" s="7">
        <v>0</v>
      </c>
      <c r="S209" s="7">
        <v>0</v>
      </c>
      <c r="T209" s="7">
        <v>0</v>
      </c>
      <c r="U209" s="21">
        <v>1</v>
      </c>
    </row>
    <row r="210" spans="1:21" ht="13.5" thickBot="1">
      <c r="A210" s="1" t="s">
        <v>6</v>
      </c>
      <c r="B210" s="2">
        <v>0</v>
      </c>
      <c r="C210" s="2">
        <v>1</v>
      </c>
      <c r="D210" s="2">
        <v>0</v>
      </c>
      <c r="E210" s="2">
        <v>3</v>
      </c>
      <c r="F210" s="2">
        <v>3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3</v>
      </c>
      <c r="M210" s="2">
        <v>22</v>
      </c>
      <c r="N210" s="5">
        <v>0.75624999999999998</v>
      </c>
      <c r="O210" s="5">
        <v>0.17708333333333334</v>
      </c>
      <c r="P210" s="5">
        <v>3.3333333333333333E-2</v>
      </c>
      <c r="Q210" s="5">
        <v>0.54583333333333328</v>
      </c>
      <c r="R210" s="2">
        <v>3</v>
      </c>
      <c r="S210" s="2">
        <v>2</v>
      </c>
      <c r="T210" s="2">
        <v>60</v>
      </c>
      <c r="U210" s="21">
        <v>1</v>
      </c>
    </row>
    <row r="211" spans="1:21" ht="13.5" thickBot="1">
      <c r="A211" s="6" t="s">
        <v>25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11</v>
      </c>
      <c r="N211" s="8">
        <v>0.28888888888888892</v>
      </c>
      <c r="O211" s="8">
        <v>0</v>
      </c>
      <c r="P211" s="8">
        <v>0</v>
      </c>
      <c r="Q211" s="8">
        <v>0.28888888888888892</v>
      </c>
      <c r="R211" s="7">
        <v>0</v>
      </c>
      <c r="S211" s="7">
        <v>0</v>
      </c>
      <c r="T211" s="7">
        <v>0</v>
      </c>
      <c r="U211" s="21">
        <v>1</v>
      </c>
    </row>
    <row r="212" spans="1:21" ht="13.5" thickBot="1">
      <c r="A212" s="1" t="s">
        <v>7</v>
      </c>
      <c r="B212" s="2">
        <v>0</v>
      </c>
      <c r="C212" s="2">
        <v>0</v>
      </c>
      <c r="D212" s="2">
        <v>0</v>
      </c>
      <c r="E212" s="2">
        <v>1</v>
      </c>
      <c r="F212" s="2">
        <v>1</v>
      </c>
      <c r="G212" s="2">
        <v>1</v>
      </c>
      <c r="H212" s="2">
        <v>0</v>
      </c>
      <c r="I212" s="2">
        <v>0</v>
      </c>
      <c r="J212" s="2">
        <v>4</v>
      </c>
      <c r="K212" s="2">
        <v>0</v>
      </c>
      <c r="L212" s="2">
        <v>0</v>
      </c>
      <c r="M212" s="2">
        <v>16</v>
      </c>
      <c r="N212" s="5">
        <v>0.59861111111111109</v>
      </c>
      <c r="O212" s="5">
        <v>0</v>
      </c>
      <c r="P212" s="5">
        <v>0</v>
      </c>
      <c r="Q212" s="5">
        <v>0.59861111111111109</v>
      </c>
      <c r="R212" s="2">
        <v>1</v>
      </c>
      <c r="S212" s="2">
        <v>0</v>
      </c>
      <c r="T212" s="2">
        <v>100</v>
      </c>
      <c r="U212" s="21">
        <v>1</v>
      </c>
    </row>
    <row r="213" spans="1:21" ht="13.5" thickBot="1">
      <c r="A213" s="6" t="s">
        <v>9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17</v>
      </c>
      <c r="N213" s="8">
        <v>0.50555555555555554</v>
      </c>
      <c r="O213" s="8">
        <v>0</v>
      </c>
      <c r="P213" s="8">
        <v>0</v>
      </c>
      <c r="Q213" s="8">
        <v>0.50555555555555554</v>
      </c>
      <c r="R213" s="7">
        <v>0</v>
      </c>
      <c r="S213" s="7">
        <v>1</v>
      </c>
      <c r="T213" s="7">
        <v>0</v>
      </c>
      <c r="U213" s="21">
        <v>1</v>
      </c>
    </row>
    <row r="214" spans="1:21" ht="13.5" thickBot="1">
      <c r="A214" s="1" t="s">
        <v>11</v>
      </c>
      <c r="B214" s="2">
        <v>0</v>
      </c>
      <c r="C214" s="2">
        <v>0</v>
      </c>
      <c r="D214" s="2">
        <v>0</v>
      </c>
      <c r="E214" s="2">
        <v>1</v>
      </c>
      <c r="F214" s="2">
        <v>1</v>
      </c>
      <c r="G214" s="2">
        <v>1</v>
      </c>
      <c r="H214" s="2">
        <v>1</v>
      </c>
      <c r="I214" s="2">
        <v>2</v>
      </c>
      <c r="J214" s="2">
        <v>2</v>
      </c>
      <c r="K214" s="2">
        <v>0</v>
      </c>
      <c r="L214" s="2">
        <v>0</v>
      </c>
      <c r="M214" s="2">
        <v>12</v>
      </c>
      <c r="N214" s="5">
        <v>0.33958333333333335</v>
      </c>
      <c r="O214" s="5">
        <v>1.6666666666666666E-2</v>
      </c>
      <c r="P214" s="5">
        <v>3.3333333333333333E-2</v>
      </c>
      <c r="Q214" s="5">
        <v>0.28958333333333336</v>
      </c>
      <c r="R214" s="2">
        <v>4</v>
      </c>
      <c r="S214" s="2">
        <v>4</v>
      </c>
      <c r="T214" s="2">
        <v>50</v>
      </c>
      <c r="U214" s="21">
        <v>1</v>
      </c>
    </row>
    <row r="215" spans="1:21" ht="13.5" thickBot="1">
      <c r="A215" s="6" t="s">
        <v>12</v>
      </c>
      <c r="B215" s="7">
        <v>0</v>
      </c>
      <c r="C215" s="7">
        <v>0</v>
      </c>
      <c r="D215" s="7">
        <v>-1</v>
      </c>
      <c r="E215" s="7">
        <v>2</v>
      </c>
      <c r="F215" s="7">
        <v>2</v>
      </c>
      <c r="G215" s="7">
        <v>1</v>
      </c>
      <c r="H215" s="7">
        <v>0</v>
      </c>
      <c r="I215" s="7">
        <v>0</v>
      </c>
      <c r="J215" s="7">
        <v>1</v>
      </c>
      <c r="K215" s="7">
        <v>0</v>
      </c>
      <c r="L215" s="7">
        <v>3</v>
      </c>
      <c r="M215" s="7">
        <v>23</v>
      </c>
      <c r="N215" s="8">
        <v>0.83333333333333337</v>
      </c>
      <c r="O215" s="8">
        <v>0.18680555555555556</v>
      </c>
      <c r="P215" s="8">
        <v>1.9444444444444445E-2</v>
      </c>
      <c r="Q215" s="8">
        <v>0.62708333333333333</v>
      </c>
      <c r="R215" s="7">
        <v>14</v>
      </c>
      <c r="S215" s="7">
        <v>5</v>
      </c>
      <c r="T215" s="7">
        <v>73.7</v>
      </c>
      <c r="U215" s="21">
        <v>1</v>
      </c>
    </row>
    <row r="216" spans="1:21" ht="13.5" thickBot="1">
      <c r="A216" s="1" t="s">
        <v>13</v>
      </c>
      <c r="B216" s="2">
        <v>0</v>
      </c>
      <c r="C216" s="2">
        <v>0</v>
      </c>
      <c r="D216" s="2">
        <v>0</v>
      </c>
      <c r="E216" s="2">
        <v>1</v>
      </c>
      <c r="F216" s="2">
        <v>1</v>
      </c>
      <c r="G216" s="2">
        <v>1</v>
      </c>
      <c r="H216" s="2">
        <v>0</v>
      </c>
      <c r="I216" s="2">
        <v>0</v>
      </c>
      <c r="J216" s="2">
        <v>1</v>
      </c>
      <c r="K216" s="2">
        <v>1</v>
      </c>
      <c r="L216" s="2">
        <v>1</v>
      </c>
      <c r="M216" s="2">
        <v>18</v>
      </c>
      <c r="N216" s="5">
        <v>0.62986111111111109</v>
      </c>
      <c r="O216" s="5">
        <v>9.9999999999999992E-2</v>
      </c>
      <c r="P216" s="5">
        <v>0</v>
      </c>
      <c r="Q216" s="5">
        <v>0.52986111111111112</v>
      </c>
      <c r="R216" s="2">
        <v>0</v>
      </c>
      <c r="S216" s="2">
        <v>0</v>
      </c>
      <c r="T216" s="2">
        <v>0</v>
      </c>
      <c r="U216" s="21">
        <v>1</v>
      </c>
    </row>
    <row r="217" spans="1:21" ht="13.5" thickBot="1">
      <c r="A217" s="6" t="s">
        <v>14</v>
      </c>
      <c r="B217" s="7">
        <v>0</v>
      </c>
      <c r="C217" s="7">
        <v>1</v>
      </c>
      <c r="D217" s="7">
        <v>-1</v>
      </c>
      <c r="E217" s="7">
        <v>3</v>
      </c>
      <c r="F217" s="7">
        <v>3</v>
      </c>
      <c r="G217" s="7">
        <v>0</v>
      </c>
      <c r="H217" s="7">
        <v>0</v>
      </c>
      <c r="I217" s="7">
        <v>0</v>
      </c>
      <c r="J217" s="7">
        <v>0</v>
      </c>
      <c r="K217" s="7">
        <v>2</v>
      </c>
      <c r="L217" s="7">
        <v>2</v>
      </c>
      <c r="M217" s="7">
        <v>20</v>
      </c>
      <c r="N217" s="8">
        <v>0.74930555555555556</v>
      </c>
      <c r="O217" s="8">
        <v>0.17569444444444446</v>
      </c>
      <c r="P217" s="8">
        <v>0</v>
      </c>
      <c r="Q217" s="8">
        <v>0.57361111111111118</v>
      </c>
      <c r="R217" s="7">
        <v>6</v>
      </c>
      <c r="S217" s="7">
        <v>2</v>
      </c>
      <c r="T217" s="7">
        <v>75</v>
      </c>
      <c r="U217" s="21">
        <v>1</v>
      </c>
    </row>
    <row r="218" spans="1:21" ht="13.5" thickBot="1">
      <c r="A218" s="1" t="s">
        <v>15</v>
      </c>
      <c r="B218" s="2">
        <v>0</v>
      </c>
      <c r="C218" s="2">
        <v>0</v>
      </c>
      <c r="D218" s="2">
        <v>0</v>
      </c>
      <c r="E218" s="2">
        <v>2</v>
      </c>
      <c r="F218" s="2">
        <v>2</v>
      </c>
      <c r="G218" s="2">
        <v>3</v>
      </c>
      <c r="H218" s="2">
        <v>0</v>
      </c>
      <c r="I218" s="2">
        <v>0</v>
      </c>
      <c r="J218" s="2">
        <v>1</v>
      </c>
      <c r="K218" s="2">
        <v>1</v>
      </c>
      <c r="L218" s="2">
        <v>1</v>
      </c>
      <c r="M218" s="2">
        <v>23</v>
      </c>
      <c r="N218" s="5">
        <v>0.9902777777777777</v>
      </c>
      <c r="O218" s="5">
        <v>1.3888888888888889E-3</v>
      </c>
      <c r="P218" s="5">
        <v>8.7500000000000008E-2</v>
      </c>
      <c r="Q218" s="5">
        <v>0.90138888888888891</v>
      </c>
      <c r="R218" s="2">
        <v>0</v>
      </c>
      <c r="S218" s="2">
        <v>0</v>
      </c>
      <c r="T218" s="2">
        <v>0</v>
      </c>
      <c r="U218" s="21">
        <v>1</v>
      </c>
    </row>
    <row r="219" spans="1:21" ht="13.5" thickBot="1">
      <c r="A219" s="6" t="s">
        <v>16</v>
      </c>
      <c r="B219" s="7">
        <v>0</v>
      </c>
      <c r="C219" s="7">
        <v>0</v>
      </c>
      <c r="D219" s="7">
        <v>0</v>
      </c>
      <c r="E219" s="7">
        <v>1</v>
      </c>
      <c r="F219" s="7">
        <v>1</v>
      </c>
      <c r="G219" s="7">
        <v>1</v>
      </c>
      <c r="H219" s="7">
        <v>1</v>
      </c>
      <c r="I219" s="7">
        <v>2</v>
      </c>
      <c r="J219" s="7">
        <v>2</v>
      </c>
      <c r="K219" s="7">
        <v>0</v>
      </c>
      <c r="L219" s="7">
        <v>0</v>
      </c>
      <c r="M219" s="7">
        <v>20</v>
      </c>
      <c r="N219" s="8">
        <v>0.59375</v>
      </c>
      <c r="O219" s="8">
        <v>7.6388888888888886E-3</v>
      </c>
      <c r="P219" s="8">
        <v>4.1666666666666666E-3</v>
      </c>
      <c r="Q219" s="8">
        <v>0.58194444444444449</v>
      </c>
      <c r="R219" s="7">
        <v>0</v>
      </c>
      <c r="S219" s="7">
        <v>0</v>
      </c>
      <c r="T219" s="7">
        <v>0</v>
      </c>
      <c r="U219" s="21">
        <v>1</v>
      </c>
    </row>
    <row r="220" spans="1:21">
      <c r="U220" s="21">
        <v>1</v>
      </c>
    </row>
    <row r="221" spans="1:21">
      <c r="A221" t="s">
        <v>80</v>
      </c>
      <c r="U221" s="21">
        <v>1</v>
      </c>
    </row>
    <row r="222" spans="1:21" ht="13.5" thickBot="1">
      <c r="A222" s="6" t="s">
        <v>0</v>
      </c>
      <c r="B222" s="7">
        <v>1</v>
      </c>
      <c r="C222" s="7">
        <v>0</v>
      </c>
      <c r="D222" s="7">
        <v>1</v>
      </c>
      <c r="E222" s="7">
        <v>5</v>
      </c>
      <c r="F222" s="7">
        <v>4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27</v>
      </c>
      <c r="N222" s="9">
        <v>1.0576388888888888</v>
      </c>
      <c r="O222" s="8">
        <v>0.37777777777777777</v>
      </c>
      <c r="P222" s="8">
        <v>1.8749999999999999E-2</v>
      </c>
      <c r="Q222" s="8">
        <v>0.66111111111111109</v>
      </c>
      <c r="R222" s="7">
        <v>0</v>
      </c>
      <c r="S222" s="7">
        <v>0</v>
      </c>
      <c r="T222" s="7">
        <v>0</v>
      </c>
      <c r="U222" s="21">
        <v>1</v>
      </c>
    </row>
    <row r="223" spans="1:21" ht="13.5" thickBot="1">
      <c r="A223" s="1" t="s">
        <v>1</v>
      </c>
      <c r="B223" s="2">
        <v>0</v>
      </c>
      <c r="C223" s="2">
        <v>0</v>
      </c>
      <c r="D223" s="2">
        <v>0</v>
      </c>
      <c r="E223" s="2">
        <v>3</v>
      </c>
      <c r="F223" s="2">
        <v>3</v>
      </c>
      <c r="G223" s="2">
        <v>0</v>
      </c>
      <c r="H223" s="2">
        <v>1</v>
      </c>
      <c r="I223" s="2">
        <v>2</v>
      </c>
      <c r="J223" s="2">
        <v>1</v>
      </c>
      <c r="K223" s="2">
        <v>2</v>
      </c>
      <c r="L223" s="2">
        <v>1</v>
      </c>
      <c r="M223" s="2">
        <v>22</v>
      </c>
      <c r="N223" s="5">
        <v>0.77013888888888893</v>
      </c>
      <c r="O223" s="5">
        <v>0.13194444444444445</v>
      </c>
      <c r="P223" s="5">
        <v>0</v>
      </c>
      <c r="Q223" s="5">
        <v>0.6381944444444444</v>
      </c>
      <c r="R223" s="2">
        <v>0</v>
      </c>
      <c r="S223" s="2">
        <v>1</v>
      </c>
      <c r="T223" s="2">
        <v>0</v>
      </c>
      <c r="U223" s="21">
        <v>1</v>
      </c>
    </row>
    <row r="224" spans="1:21" ht="13.5" thickBot="1">
      <c r="A224" s="6" t="s">
        <v>2</v>
      </c>
      <c r="B224" s="7">
        <v>0</v>
      </c>
      <c r="C224" s="7">
        <v>0</v>
      </c>
      <c r="D224" s="7">
        <v>0</v>
      </c>
      <c r="E224" s="7">
        <v>1</v>
      </c>
      <c r="F224" s="7">
        <v>1</v>
      </c>
      <c r="G224" s="7">
        <v>2</v>
      </c>
      <c r="H224" s="7">
        <v>0</v>
      </c>
      <c r="I224" s="7">
        <v>0</v>
      </c>
      <c r="J224" s="7">
        <v>1</v>
      </c>
      <c r="K224" s="7">
        <v>1</v>
      </c>
      <c r="L224" s="7">
        <v>0</v>
      </c>
      <c r="M224" s="7">
        <v>23</v>
      </c>
      <c r="N224" s="8">
        <v>0.76666666666666661</v>
      </c>
      <c r="O224" s="8">
        <v>0.1277777777777778</v>
      </c>
      <c r="P224" s="8">
        <v>8.1944444444444445E-2</v>
      </c>
      <c r="Q224" s="8">
        <v>0.55694444444444446</v>
      </c>
      <c r="R224" s="7">
        <v>5</v>
      </c>
      <c r="S224" s="7">
        <v>5</v>
      </c>
      <c r="T224" s="7">
        <v>50</v>
      </c>
      <c r="U224" s="21">
        <v>1</v>
      </c>
    </row>
    <row r="225" spans="1:21" ht="13.5" thickBot="1">
      <c r="A225" s="1" t="s">
        <v>3</v>
      </c>
      <c r="B225" s="2">
        <v>0</v>
      </c>
      <c r="C225" s="2">
        <v>1</v>
      </c>
      <c r="D225" s="2">
        <v>0</v>
      </c>
      <c r="E225" s="2">
        <v>1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2</v>
      </c>
      <c r="L225" s="2">
        <v>0</v>
      </c>
      <c r="M225" s="2">
        <v>26</v>
      </c>
      <c r="N225" s="5">
        <v>0.8305555555555556</v>
      </c>
      <c r="O225" s="5">
        <v>0.15486111111111112</v>
      </c>
      <c r="P225" s="5">
        <v>7.3611111111111113E-2</v>
      </c>
      <c r="Q225" s="5">
        <v>0.6020833333333333</v>
      </c>
      <c r="R225" s="2">
        <v>0</v>
      </c>
      <c r="S225" s="2">
        <v>0</v>
      </c>
      <c r="T225" s="2">
        <v>0</v>
      </c>
      <c r="U225" s="21">
        <v>1</v>
      </c>
    </row>
    <row r="226" spans="1:21" ht="13.5" thickBot="1">
      <c r="A226" s="6" t="s">
        <v>55</v>
      </c>
      <c r="B226" s="7">
        <v>0</v>
      </c>
      <c r="C226" s="7">
        <v>0</v>
      </c>
      <c r="D226" s="7">
        <v>0</v>
      </c>
      <c r="E226" s="7">
        <v>2</v>
      </c>
      <c r="F226" s="7">
        <v>2</v>
      </c>
      <c r="G226" s="7">
        <v>1</v>
      </c>
      <c r="H226" s="7">
        <v>1</v>
      </c>
      <c r="I226" s="7">
        <v>2</v>
      </c>
      <c r="J226" s="7">
        <v>0</v>
      </c>
      <c r="K226" s="7">
        <v>0</v>
      </c>
      <c r="L226" s="7">
        <v>0</v>
      </c>
      <c r="M226" s="7">
        <v>21</v>
      </c>
      <c r="N226" s="8">
        <v>0.6069444444444444</v>
      </c>
      <c r="O226" s="8">
        <v>3.3333333333333333E-2</v>
      </c>
      <c r="P226" s="8">
        <v>6.2499999999999995E-3</v>
      </c>
      <c r="Q226" s="8">
        <v>0.56736111111111109</v>
      </c>
      <c r="R226" s="7">
        <v>0</v>
      </c>
      <c r="S226" s="7">
        <v>1</v>
      </c>
      <c r="T226" s="7">
        <v>0</v>
      </c>
      <c r="U226" s="21">
        <v>1</v>
      </c>
    </row>
    <row r="227" spans="1:21" ht="13.5" thickBot="1">
      <c r="A227" s="1" t="s">
        <v>4</v>
      </c>
      <c r="B227" s="2">
        <v>0</v>
      </c>
      <c r="C227" s="2">
        <v>1</v>
      </c>
      <c r="D227" s="2">
        <v>1</v>
      </c>
      <c r="E227" s="2">
        <v>6</v>
      </c>
      <c r="F227" s="2">
        <v>6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1</v>
      </c>
      <c r="M227" s="2">
        <v>24</v>
      </c>
      <c r="N227" s="5">
        <v>0.73402777777777783</v>
      </c>
      <c r="O227" s="5">
        <v>0.22916666666666666</v>
      </c>
      <c r="P227" s="5">
        <v>1.8749999999999999E-2</v>
      </c>
      <c r="Q227" s="5">
        <v>0.4861111111111111</v>
      </c>
      <c r="R227" s="2">
        <v>0</v>
      </c>
      <c r="S227" s="2">
        <v>0</v>
      </c>
      <c r="T227" s="2">
        <v>0</v>
      </c>
      <c r="U227" s="21">
        <v>1</v>
      </c>
    </row>
    <row r="228" spans="1:21" ht="13.5" thickBot="1">
      <c r="A228" s="6" t="s">
        <v>5</v>
      </c>
      <c r="B228" s="7">
        <v>0</v>
      </c>
      <c r="C228" s="7">
        <v>0</v>
      </c>
      <c r="D228" s="7">
        <v>0</v>
      </c>
      <c r="E228" s="7">
        <v>2</v>
      </c>
      <c r="F228" s="7">
        <v>2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1</v>
      </c>
      <c r="M228" s="7">
        <v>22</v>
      </c>
      <c r="N228" s="8">
        <v>0.65347222222222223</v>
      </c>
      <c r="O228" s="8">
        <v>0</v>
      </c>
      <c r="P228" s="8">
        <v>7.3611111111111113E-2</v>
      </c>
      <c r="Q228" s="8">
        <v>0.57986111111111105</v>
      </c>
      <c r="R228" s="7">
        <v>0</v>
      </c>
      <c r="S228" s="7">
        <v>0</v>
      </c>
      <c r="T228" s="7">
        <v>0</v>
      </c>
      <c r="U228" s="21">
        <v>1</v>
      </c>
    </row>
    <row r="229" spans="1:21" ht="13.5" thickBot="1">
      <c r="A229" s="1" t="s">
        <v>6</v>
      </c>
      <c r="B229" s="2">
        <v>2</v>
      </c>
      <c r="C229" s="2">
        <v>1</v>
      </c>
      <c r="D229" s="2">
        <v>1</v>
      </c>
      <c r="E229" s="2">
        <v>6</v>
      </c>
      <c r="F229" s="2">
        <v>4</v>
      </c>
      <c r="G229" s="2">
        <v>2</v>
      </c>
      <c r="H229" s="2">
        <v>0</v>
      </c>
      <c r="I229" s="2">
        <v>0</v>
      </c>
      <c r="J229" s="2">
        <v>0</v>
      </c>
      <c r="K229" s="2">
        <v>0</v>
      </c>
      <c r="L229" s="2">
        <v>3</v>
      </c>
      <c r="M229" s="2">
        <v>26</v>
      </c>
      <c r="N229" s="5">
        <v>0.81111111111111101</v>
      </c>
      <c r="O229" s="5">
        <v>0.26319444444444445</v>
      </c>
      <c r="P229" s="5">
        <v>0.11388888888888889</v>
      </c>
      <c r="Q229" s="5">
        <v>0.43402777777777773</v>
      </c>
      <c r="R229" s="2">
        <v>2</v>
      </c>
      <c r="S229" s="2">
        <v>0</v>
      </c>
      <c r="T229" s="2">
        <v>100</v>
      </c>
      <c r="U229" s="21">
        <v>1</v>
      </c>
    </row>
    <row r="230" spans="1:21" ht="13.5" thickBot="1">
      <c r="A230" s="6" t="s">
        <v>25</v>
      </c>
      <c r="B230" s="7">
        <v>0</v>
      </c>
      <c r="C230" s="7">
        <v>0</v>
      </c>
      <c r="D230" s="7">
        <v>0</v>
      </c>
      <c r="E230" s="7">
        <v>1</v>
      </c>
      <c r="F230" s="7">
        <v>1</v>
      </c>
      <c r="G230" s="7">
        <v>1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12</v>
      </c>
      <c r="N230" s="8">
        <v>0.38125000000000003</v>
      </c>
      <c r="O230" s="8">
        <v>0</v>
      </c>
      <c r="P230" s="8">
        <v>1.9444444444444445E-2</v>
      </c>
      <c r="Q230" s="8">
        <v>0.36180555555555555</v>
      </c>
      <c r="R230" s="7">
        <v>1</v>
      </c>
      <c r="S230" s="7">
        <v>0</v>
      </c>
      <c r="T230" s="7">
        <v>100</v>
      </c>
      <c r="U230" s="21">
        <v>1</v>
      </c>
    </row>
    <row r="231" spans="1:21" ht="13.5" thickBot="1">
      <c r="A231" s="1" t="s">
        <v>7</v>
      </c>
      <c r="B231" s="2">
        <v>0</v>
      </c>
      <c r="C231" s="2">
        <v>0</v>
      </c>
      <c r="D231" s="2">
        <v>0</v>
      </c>
      <c r="E231" s="2">
        <v>1</v>
      </c>
      <c r="F231" s="2">
        <v>1</v>
      </c>
      <c r="G231" s="2">
        <v>0</v>
      </c>
      <c r="H231" s="2">
        <v>0</v>
      </c>
      <c r="I231" s="2">
        <v>0</v>
      </c>
      <c r="J231" s="2">
        <v>3</v>
      </c>
      <c r="K231" s="2">
        <v>1</v>
      </c>
      <c r="L231" s="2">
        <v>0</v>
      </c>
      <c r="M231" s="2">
        <v>21</v>
      </c>
      <c r="N231" s="5">
        <v>0.59583333333333333</v>
      </c>
      <c r="O231" s="5">
        <v>0</v>
      </c>
      <c r="P231" s="5">
        <v>0</v>
      </c>
      <c r="Q231" s="5">
        <v>0.59583333333333333</v>
      </c>
      <c r="R231" s="2">
        <v>1</v>
      </c>
      <c r="S231" s="2">
        <v>0</v>
      </c>
      <c r="T231" s="2">
        <v>100</v>
      </c>
      <c r="U231" s="21">
        <v>1</v>
      </c>
    </row>
    <row r="232" spans="1:21" ht="13.5" thickBot="1">
      <c r="A232" s="6" t="s">
        <v>9</v>
      </c>
      <c r="B232" s="7">
        <v>0</v>
      </c>
      <c r="C232" s="7">
        <v>0</v>
      </c>
      <c r="D232" s="7">
        <v>0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9</v>
      </c>
      <c r="N232" s="8">
        <v>0.23055555555555554</v>
      </c>
      <c r="O232" s="8">
        <v>0</v>
      </c>
      <c r="P232" s="8">
        <v>0</v>
      </c>
      <c r="Q232" s="8">
        <v>0.23055555555555554</v>
      </c>
      <c r="R232" s="7">
        <v>0</v>
      </c>
      <c r="S232" s="7">
        <v>0</v>
      </c>
      <c r="T232" s="7">
        <v>0</v>
      </c>
      <c r="U232" s="21">
        <v>1</v>
      </c>
    </row>
    <row r="233" spans="1:21" ht="13.5" thickBot="1">
      <c r="A233" s="1" t="s">
        <v>10</v>
      </c>
      <c r="B233" s="2">
        <v>0</v>
      </c>
      <c r="C233" s="2"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3</v>
      </c>
      <c r="K233" s="2">
        <v>0</v>
      </c>
      <c r="L233" s="2">
        <v>0</v>
      </c>
      <c r="M233" s="2">
        <v>21</v>
      </c>
      <c r="N233" s="5">
        <v>0.63750000000000007</v>
      </c>
      <c r="O233" s="5">
        <v>0</v>
      </c>
      <c r="P233" s="5">
        <v>1.8749999999999999E-2</v>
      </c>
      <c r="Q233" s="5">
        <v>0.61875000000000002</v>
      </c>
      <c r="R233" s="2">
        <v>0</v>
      </c>
      <c r="S233" s="2">
        <v>0</v>
      </c>
      <c r="T233" s="2">
        <v>0</v>
      </c>
      <c r="U233" s="21">
        <v>1</v>
      </c>
    </row>
    <row r="234" spans="1:21" ht="13.5" thickBot="1">
      <c r="A234" s="6" t="s">
        <v>11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2</v>
      </c>
      <c r="H234" s="7">
        <v>0</v>
      </c>
      <c r="I234" s="7">
        <v>0</v>
      </c>
      <c r="J234" s="7">
        <v>2</v>
      </c>
      <c r="K234" s="7">
        <v>0</v>
      </c>
      <c r="L234" s="7">
        <v>0</v>
      </c>
      <c r="M234" s="7">
        <v>15</v>
      </c>
      <c r="N234" s="8">
        <v>0.45624999999999999</v>
      </c>
      <c r="O234" s="8">
        <v>0</v>
      </c>
      <c r="P234" s="8">
        <v>0.11597222222222221</v>
      </c>
      <c r="Q234" s="8">
        <v>0.34027777777777773</v>
      </c>
      <c r="R234" s="7">
        <v>3</v>
      </c>
      <c r="S234" s="7">
        <v>5</v>
      </c>
      <c r="T234" s="7">
        <v>37.5</v>
      </c>
      <c r="U234" s="21">
        <v>1</v>
      </c>
    </row>
    <row r="235" spans="1:21" ht="13.5" thickBot="1">
      <c r="A235" s="1" t="s">
        <v>12</v>
      </c>
      <c r="B235" s="2">
        <v>0</v>
      </c>
      <c r="C235" s="2">
        <v>2</v>
      </c>
      <c r="D235" s="2">
        <v>0</v>
      </c>
      <c r="E235" s="2">
        <v>5</v>
      </c>
      <c r="F235" s="2">
        <v>5</v>
      </c>
      <c r="G235" s="2">
        <v>0</v>
      </c>
      <c r="H235" s="2">
        <v>0</v>
      </c>
      <c r="I235" s="2">
        <v>0</v>
      </c>
      <c r="J235" s="2">
        <v>1</v>
      </c>
      <c r="K235" s="2">
        <v>1</v>
      </c>
      <c r="L235" s="2">
        <v>0</v>
      </c>
      <c r="M235" s="2">
        <v>25</v>
      </c>
      <c r="N235" s="5">
        <v>0.82708333333333339</v>
      </c>
      <c r="O235" s="5">
        <v>0.24166666666666667</v>
      </c>
      <c r="P235" s="5">
        <v>5.4166666666666669E-2</v>
      </c>
      <c r="Q235" s="5">
        <v>0.53125</v>
      </c>
      <c r="R235" s="2">
        <v>14</v>
      </c>
      <c r="S235" s="2">
        <v>3</v>
      </c>
      <c r="T235" s="2">
        <v>82.4</v>
      </c>
      <c r="U235" s="21">
        <v>1</v>
      </c>
    </row>
    <row r="236" spans="1:21" ht="13.5" thickBot="1">
      <c r="A236" s="6" t="s">
        <v>13</v>
      </c>
      <c r="B236" s="7">
        <v>0</v>
      </c>
      <c r="C236" s="7">
        <v>0</v>
      </c>
      <c r="D236" s="7">
        <v>0</v>
      </c>
      <c r="E236" s="7">
        <v>2</v>
      </c>
      <c r="F236" s="7">
        <v>2</v>
      </c>
      <c r="G236" s="7">
        <v>0</v>
      </c>
      <c r="H236" s="7">
        <v>1</v>
      </c>
      <c r="I236" s="7">
        <v>2</v>
      </c>
      <c r="J236" s="7">
        <v>1</v>
      </c>
      <c r="K236" s="7">
        <v>1</v>
      </c>
      <c r="L236" s="7">
        <v>0</v>
      </c>
      <c r="M236" s="7">
        <v>19</v>
      </c>
      <c r="N236" s="8">
        <v>0.58750000000000002</v>
      </c>
      <c r="O236" s="8">
        <v>0.13263888888888889</v>
      </c>
      <c r="P236" s="8">
        <v>0</v>
      </c>
      <c r="Q236" s="8">
        <v>0.4548611111111111</v>
      </c>
      <c r="R236" s="7">
        <v>0</v>
      </c>
      <c r="S236" s="7">
        <v>0</v>
      </c>
      <c r="T236" s="7">
        <v>0</v>
      </c>
      <c r="U236" s="21">
        <v>1</v>
      </c>
    </row>
    <row r="237" spans="1:21" ht="13.5" thickBot="1">
      <c r="A237" s="1" t="s">
        <v>14</v>
      </c>
      <c r="B237" s="2">
        <v>1</v>
      </c>
      <c r="C237" s="2">
        <v>2</v>
      </c>
      <c r="D237" s="2">
        <v>1</v>
      </c>
      <c r="E237" s="2">
        <v>2</v>
      </c>
      <c r="F237" s="2">
        <v>1</v>
      </c>
      <c r="G237" s="2">
        <v>1</v>
      </c>
      <c r="H237" s="2">
        <v>0</v>
      </c>
      <c r="I237" s="2">
        <v>0</v>
      </c>
      <c r="J237" s="2">
        <v>0</v>
      </c>
      <c r="K237" s="2">
        <v>2</v>
      </c>
      <c r="L237" s="2">
        <v>4</v>
      </c>
      <c r="M237" s="2">
        <v>26</v>
      </c>
      <c r="N237" s="5">
        <v>0.7319444444444444</v>
      </c>
      <c r="O237" s="5">
        <v>0.23750000000000002</v>
      </c>
      <c r="P237" s="5">
        <v>1.8749999999999999E-2</v>
      </c>
      <c r="Q237" s="5">
        <v>0.47569444444444442</v>
      </c>
      <c r="R237" s="2">
        <v>7</v>
      </c>
      <c r="S237" s="2">
        <v>5</v>
      </c>
      <c r="T237" s="2">
        <v>58.3</v>
      </c>
      <c r="U237" s="21">
        <v>1</v>
      </c>
    </row>
    <row r="238" spans="1:21" ht="13.5" thickBot="1">
      <c r="A238" s="6" t="s">
        <v>15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1</v>
      </c>
      <c r="K238" s="7">
        <v>1</v>
      </c>
      <c r="L238" s="7">
        <v>0</v>
      </c>
      <c r="M238" s="7">
        <v>25</v>
      </c>
      <c r="N238" s="8">
        <v>0.85972222222222217</v>
      </c>
      <c r="O238" s="8">
        <v>4.6527777777777779E-2</v>
      </c>
      <c r="P238" s="8">
        <v>0.12222222222222223</v>
      </c>
      <c r="Q238" s="8">
        <v>0.69097222222222221</v>
      </c>
      <c r="R238" s="7">
        <v>0</v>
      </c>
      <c r="S238" s="7">
        <v>0</v>
      </c>
      <c r="T238" s="7">
        <v>0</v>
      </c>
      <c r="U238" s="21">
        <v>1</v>
      </c>
    </row>
    <row r="239" spans="1:21" ht="13.5" thickBot="1">
      <c r="A239" s="1" t="s">
        <v>16</v>
      </c>
      <c r="B239" s="2">
        <v>0</v>
      </c>
      <c r="C239" s="2">
        <v>0</v>
      </c>
      <c r="D239" s="2">
        <v>0</v>
      </c>
      <c r="E239" s="2">
        <v>1</v>
      </c>
      <c r="F239" s="2">
        <v>1</v>
      </c>
      <c r="G239" s="2">
        <v>1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  <c r="M239" s="2">
        <v>24</v>
      </c>
      <c r="N239" s="5">
        <v>0.74791666666666667</v>
      </c>
      <c r="O239" s="5">
        <v>0</v>
      </c>
      <c r="P239" s="5">
        <v>0.12222222222222223</v>
      </c>
      <c r="Q239" s="5">
        <v>0.62569444444444444</v>
      </c>
      <c r="R239" s="2">
        <v>0</v>
      </c>
      <c r="S239" s="2">
        <v>0</v>
      </c>
      <c r="T239" s="2">
        <v>0</v>
      </c>
      <c r="U239" s="21">
        <v>1</v>
      </c>
    </row>
    <row r="240" spans="1:21">
      <c r="U240" s="21">
        <v>1</v>
      </c>
    </row>
    <row r="241" spans="1:21">
      <c r="A241" t="s">
        <v>81</v>
      </c>
      <c r="U241" s="21">
        <v>1</v>
      </c>
    </row>
    <row r="242" spans="1:21" ht="13.5" thickBot="1">
      <c r="A242" s="6" t="s">
        <v>0</v>
      </c>
      <c r="B242" s="7">
        <v>0</v>
      </c>
      <c r="C242" s="7">
        <v>0</v>
      </c>
      <c r="D242" s="7">
        <v>-2</v>
      </c>
      <c r="E242" s="7">
        <v>2</v>
      </c>
      <c r="F242" s="7">
        <v>2</v>
      </c>
      <c r="G242" s="7">
        <v>0</v>
      </c>
      <c r="H242" s="7">
        <v>0</v>
      </c>
      <c r="I242" s="7">
        <v>0</v>
      </c>
      <c r="J242" s="7">
        <v>2</v>
      </c>
      <c r="K242" s="7">
        <v>1</v>
      </c>
      <c r="L242" s="7">
        <v>0</v>
      </c>
      <c r="M242" s="7">
        <v>26</v>
      </c>
      <c r="N242" s="9">
        <v>1.038888888888889</v>
      </c>
      <c r="O242" s="8">
        <v>0.10208333333333335</v>
      </c>
      <c r="P242" s="8">
        <v>5.8333333333333327E-2</v>
      </c>
      <c r="Q242" s="8">
        <v>0.87847222222222221</v>
      </c>
      <c r="R242" s="7">
        <v>0</v>
      </c>
      <c r="S242" s="7">
        <v>0</v>
      </c>
      <c r="T242" s="7">
        <v>0</v>
      </c>
      <c r="U242" s="21">
        <v>1</v>
      </c>
    </row>
    <row r="243" spans="1:21" ht="13.5" thickBot="1">
      <c r="A243" s="1" t="s">
        <v>1</v>
      </c>
      <c r="B243" s="2">
        <v>0</v>
      </c>
      <c r="C243" s="2">
        <v>0</v>
      </c>
      <c r="D243" s="2">
        <v>-1</v>
      </c>
      <c r="E243" s="2">
        <v>0</v>
      </c>
      <c r="F243" s="2">
        <v>0</v>
      </c>
      <c r="G243" s="2">
        <v>0</v>
      </c>
      <c r="H243" s="2">
        <v>1</v>
      </c>
      <c r="I243" s="2">
        <v>2</v>
      </c>
      <c r="J243" s="2">
        <v>4</v>
      </c>
      <c r="K243" s="2">
        <v>1</v>
      </c>
      <c r="L243" s="2">
        <v>0</v>
      </c>
      <c r="M243" s="2">
        <v>25</v>
      </c>
      <c r="N243" s="5">
        <v>0.77638888888888891</v>
      </c>
      <c r="O243" s="5">
        <v>2.7777777777777779E-3</v>
      </c>
      <c r="P243" s="5">
        <v>0</v>
      </c>
      <c r="Q243" s="5">
        <v>0.77361111111111114</v>
      </c>
      <c r="R243" s="2">
        <v>0</v>
      </c>
      <c r="S243" s="2">
        <v>0</v>
      </c>
      <c r="T243" s="2">
        <v>0</v>
      </c>
      <c r="U243" s="21">
        <v>1</v>
      </c>
    </row>
    <row r="244" spans="1:21" ht="13.5" thickBot="1">
      <c r="A244" s="6" t="s">
        <v>2</v>
      </c>
      <c r="B244" s="7">
        <v>0</v>
      </c>
      <c r="C244" s="7">
        <v>0</v>
      </c>
      <c r="D244" s="7">
        <v>-1</v>
      </c>
      <c r="E244" s="7">
        <v>4</v>
      </c>
      <c r="F244" s="7">
        <v>4</v>
      </c>
      <c r="G244" s="7">
        <v>1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22</v>
      </c>
      <c r="N244" s="8">
        <v>0.77361111111111114</v>
      </c>
      <c r="O244" s="8">
        <v>1.5277777777777777E-2</v>
      </c>
      <c r="P244" s="8">
        <v>4.3750000000000004E-2</v>
      </c>
      <c r="Q244" s="8">
        <v>0.71458333333333324</v>
      </c>
      <c r="R244" s="7">
        <v>4</v>
      </c>
      <c r="S244" s="7">
        <v>8</v>
      </c>
      <c r="T244" s="7">
        <v>33.299999999999997</v>
      </c>
      <c r="U244" s="21">
        <v>1</v>
      </c>
    </row>
    <row r="245" spans="1:21" ht="13.5" thickBot="1">
      <c r="A245" s="1" t="s">
        <v>3</v>
      </c>
      <c r="B245" s="2">
        <v>0</v>
      </c>
      <c r="C245" s="2">
        <v>0</v>
      </c>
      <c r="D245" s="2">
        <v>-1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3</v>
      </c>
      <c r="K245" s="2">
        <v>0</v>
      </c>
      <c r="L245" s="2">
        <v>1</v>
      </c>
      <c r="M245" s="2">
        <v>22</v>
      </c>
      <c r="N245" s="5">
        <v>0.79722222222222217</v>
      </c>
      <c r="O245" s="5">
        <v>2.9861111111111113E-2</v>
      </c>
      <c r="P245" s="5">
        <v>2.9861111111111113E-2</v>
      </c>
      <c r="Q245" s="5">
        <v>0.73749999999999993</v>
      </c>
      <c r="R245" s="2">
        <v>0</v>
      </c>
      <c r="S245" s="2">
        <v>0</v>
      </c>
      <c r="T245" s="2">
        <v>0</v>
      </c>
      <c r="U245" s="21">
        <v>1</v>
      </c>
    </row>
    <row r="246" spans="1:21" ht="13.5" thickBot="1">
      <c r="A246" s="6" t="s">
        <v>55</v>
      </c>
      <c r="B246" s="7">
        <v>0</v>
      </c>
      <c r="C246" s="7">
        <v>0</v>
      </c>
      <c r="D246" s="7">
        <v>-1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20</v>
      </c>
      <c r="N246" s="8">
        <v>0.65902777777777777</v>
      </c>
      <c r="O246" s="8">
        <v>2.6388888888888889E-2</v>
      </c>
      <c r="P246" s="8">
        <v>0</v>
      </c>
      <c r="Q246" s="8">
        <v>0.63263888888888886</v>
      </c>
      <c r="R246" s="7">
        <v>0</v>
      </c>
      <c r="S246" s="7">
        <v>0</v>
      </c>
      <c r="T246" s="7">
        <v>0</v>
      </c>
      <c r="U246" s="21">
        <v>1</v>
      </c>
    </row>
    <row r="247" spans="1:21" ht="13.5" thickBot="1">
      <c r="A247" s="1" t="s">
        <v>4</v>
      </c>
      <c r="B247" s="2">
        <v>0</v>
      </c>
      <c r="C247" s="2">
        <v>0</v>
      </c>
      <c r="D247" s="2">
        <v>-2</v>
      </c>
      <c r="E247" s="2">
        <v>1</v>
      </c>
      <c r="F247" s="2">
        <v>1</v>
      </c>
      <c r="G247" s="2">
        <v>0</v>
      </c>
      <c r="H247" s="2">
        <v>0</v>
      </c>
      <c r="I247" s="2">
        <v>0</v>
      </c>
      <c r="J247" s="2">
        <v>2</v>
      </c>
      <c r="K247" s="2">
        <v>0</v>
      </c>
      <c r="L247" s="2">
        <v>0</v>
      </c>
      <c r="M247" s="2">
        <v>23</v>
      </c>
      <c r="N247" s="5">
        <v>0.87638888888888899</v>
      </c>
      <c r="O247" s="5">
        <v>0.10208333333333335</v>
      </c>
      <c r="P247" s="5">
        <v>1.6666666666666666E-2</v>
      </c>
      <c r="Q247" s="5">
        <v>0.75763888888888886</v>
      </c>
      <c r="R247" s="2">
        <v>0</v>
      </c>
      <c r="S247" s="2">
        <v>0</v>
      </c>
      <c r="T247" s="2">
        <v>0</v>
      </c>
      <c r="U247" s="21">
        <v>1</v>
      </c>
    </row>
    <row r="248" spans="1:21" ht="13.5" thickBot="1">
      <c r="A248" s="6" t="s">
        <v>5</v>
      </c>
      <c r="B248" s="7">
        <v>0</v>
      </c>
      <c r="C248" s="7">
        <v>0</v>
      </c>
      <c r="D248" s="7">
        <v>-1</v>
      </c>
      <c r="E248" s="7">
        <v>1</v>
      </c>
      <c r="F248" s="7">
        <v>1</v>
      </c>
      <c r="G248" s="7">
        <v>2</v>
      </c>
      <c r="H248" s="7">
        <v>1</v>
      </c>
      <c r="I248" s="7">
        <v>2</v>
      </c>
      <c r="J248" s="7">
        <v>0</v>
      </c>
      <c r="K248" s="7">
        <v>0</v>
      </c>
      <c r="L248" s="7">
        <v>1</v>
      </c>
      <c r="M248" s="7">
        <v>21</v>
      </c>
      <c r="N248" s="8">
        <v>0.71944444444444444</v>
      </c>
      <c r="O248" s="8">
        <v>6.2499999999999995E-3</v>
      </c>
      <c r="P248" s="8">
        <v>2.9861111111111113E-2</v>
      </c>
      <c r="Q248" s="8">
        <v>0.68333333333333324</v>
      </c>
      <c r="R248" s="7">
        <v>0</v>
      </c>
      <c r="S248" s="7">
        <v>0</v>
      </c>
      <c r="T248" s="7">
        <v>0</v>
      </c>
      <c r="U248" s="21">
        <v>1</v>
      </c>
    </row>
    <row r="249" spans="1:21" ht="13.5" thickBot="1">
      <c r="A249" s="1" t="s">
        <v>60</v>
      </c>
      <c r="B249" s="2">
        <v>0</v>
      </c>
      <c r="C249" s="2">
        <v>0</v>
      </c>
      <c r="D249" s="2">
        <v>-2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14</v>
      </c>
      <c r="N249" s="5">
        <v>0.40486111111111112</v>
      </c>
      <c r="O249" s="5">
        <v>0</v>
      </c>
      <c r="P249" s="5">
        <v>0</v>
      </c>
      <c r="Q249" s="5">
        <v>0.40486111111111112</v>
      </c>
      <c r="R249" s="2">
        <v>0</v>
      </c>
      <c r="S249" s="2">
        <v>0</v>
      </c>
      <c r="T249" s="2">
        <v>0</v>
      </c>
      <c r="U249" s="21">
        <v>1</v>
      </c>
    </row>
    <row r="250" spans="1:21" ht="13.5" thickBot="1">
      <c r="A250" s="6" t="s">
        <v>6</v>
      </c>
      <c r="B250" s="7">
        <v>0</v>
      </c>
      <c r="C250" s="7">
        <v>0</v>
      </c>
      <c r="D250" s="7">
        <v>-1</v>
      </c>
      <c r="E250" s="7">
        <v>4</v>
      </c>
      <c r="F250" s="7">
        <v>4</v>
      </c>
      <c r="G250" s="7">
        <v>1</v>
      </c>
      <c r="H250" s="7">
        <v>1</v>
      </c>
      <c r="I250" s="7">
        <v>2</v>
      </c>
      <c r="J250" s="7">
        <v>1</v>
      </c>
      <c r="K250" s="7">
        <v>1</v>
      </c>
      <c r="L250" s="7">
        <v>2</v>
      </c>
      <c r="M250" s="7">
        <v>26</v>
      </c>
      <c r="N250" s="8">
        <v>0.87916666666666676</v>
      </c>
      <c r="O250" s="8">
        <v>7.4999999999999997E-2</v>
      </c>
      <c r="P250" s="8">
        <v>3.7499999999999999E-2</v>
      </c>
      <c r="Q250" s="8">
        <v>0.76666666666666661</v>
      </c>
      <c r="R250" s="7">
        <v>0</v>
      </c>
      <c r="S250" s="7">
        <v>4</v>
      </c>
      <c r="T250" s="7">
        <v>0</v>
      </c>
      <c r="U250" s="21">
        <v>1</v>
      </c>
    </row>
    <row r="251" spans="1:21" ht="13.5" thickBot="1">
      <c r="A251" s="1" t="s">
        <v>25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3</v>
      </c>
      <c r="K251" s="2">
        <v>1</v>
      </c>
      <c r="L251" s="2">
        <v>1</v>
      </c>
      <c r="M251" s="2">
        <v>13</v>
      </c>
      <c r="N251" s="5">
        <v>0.35833333333333334</v>
      </c>
      <c r="O251" s="5">
        <v>0</v>
      </c>
      <c r="P251" s="5">
        <v>0</v>
      </c>
      <c r="Q251" s="5">
        <v>0.35833333333333334</v>
      </c>
      <c r="R251" s="2">
        <v>0</v>
      </c>
      <c r="S251" s="2">
        <v>0</v>
      </c>
      <c r="T251" s="2">
        <v>0</v>
      </c>
      <c r="U251" s="21">
        <v>1</v>
      </c>
    </row>
    <row r="252" spans="1:21" ht="13.5" thickBot="1">
      <c r="A252" s="6" t="s">
        <v>7</v>
      </c>
      <c r="B252" s="7">
        <v>0</v>
      </c>
      <c r="C252" s="7">
        <v>0</v>
      </c>
      <c r="D252" s="7">
        <v>-1</v>
      </c>
      <c r="E252" s="7">
        <v>0</v>
      </c>
      <c r="F252" s="7">
        <v>0</v>
      </c>
      <c r="G252" s="7">
        <v>1</v>
      </c>
      <c r="H252" s="7">
        <v>0</v>
      </c>
      <c r="I252" s="7">
        <v>0</v>
      </c>
      <c r="J252" s="7">
        <v>4</v>
      </c>
      <c r="K252" s="7">
        <v>0</v>
      </c>
      <c r="L252" s="7">
        <v>0</v>
      </c>
      <c r="M252" s="7">
        <v>19</v>
      </c>
      <c r="N252" s="8">
        <v>0.60069444444444442</v>
      </c>
      <c r="O252" s="8">
        <v>0</v>
      </c>
      <c r="P252" s="8">
        <v>6.9444444444444441E-3</v>
      </c>
      <c r="Q252" s="8">
        <v>0.59375</v>
      </c>
      <c r="R252" s="7">
        <v>0</v>
      </c>
      <c r="S252" s="7">
        <v>0</v>
      </c>
      <c r="T252" s="7">
        <v>0</v>
      </c>
      <c r="U252" s="21">
        <v>1</v>
      </c>
    </row>
    <row r="253" spans="1:21" ht="13.5" thickBot="1">
      <c r="A253" s="1" t="s">
        <v>10</v>
      </c>
      <c r="B253" s="2">
        <v>0</v>
      </c>
      <c r="C253" s="2">
        <v>0</v>
      </c>
      <c r="D253" s="2">
        <v>0</v>
      </c>
      <c r="E253" s="2">
        <v>1</v>
      </c>
      <c r="F253" s="2">
        <v>1</v>
      </c>
      <c r="G253" s="2">
        <v>1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19</v>
      </c>
      <c r="N253" s="5">
        <v>0.58263888888888882</v>
      </c>
      <c r="O253" s="5">
        <v>0</v>
      </c>
      <c r="P253" s="5">
        <v>5.8333333333333327E-2</v>
      </c>
      <c r="Q253" s="5">
        <v>0.52430555555555558</v>
      </c>
      <c r="R253" s="2">
        <v>0</v>
      </c>
      <c r="S253" s="2">
        <v>0</v>
      </c>
      <c r="T253" s="2">
        <v>0</v>
      </c>
      <c r="U253" s="21">
        <v>1</v>
      </c>
    </row>
    <row r="254" spans="1:21" ht="13.5" thickBot="1">
      <c r="A254" s="6" t="s">
        <v>11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1</v>
      </c>
      <c r="H254" s="7">
        <v>1</v>
      </c>
      <c r="I254" s="7">
        <v>5</v>
      </c>
      <c r="J254" s="7">
        <v>3</v>
      </c>
      <c r="K254" s="7">
        <v>0</v>
      </c>
      <c r="L254" s="7">
        <v>0</v>
      </c>
      <c r="M254" s="7">
        <v>12</v>
      </c>
      <c r="N254" s="8">
        <v>0.37708333333333338</v>
      </c>
      <c r="O254" s="8">
        <v>0</v>
      </c>
      <c r="P254" s="8">
        <v>6.5277777777777782E-2</v>
      </c>
      <c r="Q254" s="8">
        <v>0.31180555555555556</v>
      </c>
      <c r="R254" s="7">
        <v>0</v>
      </c>
      <c r="S254" s="7">
        <v>4</v>
      </c>
      <c r="T254" s="7">
        <v>0</v>
      </c>
      <c r="U254" s="21">
        <v>1</v>
      </c>
    </row>
    <row r="255" spans="1:21" ht="13.5" thickBot="1">
      <c r="A255" s="1" t="s">
        <v>12</v>
      </c>
      <c r="B255" s="2">
        <v>0</v>
      </c>
      <c r="C255" s="2">
        <v>0</v>
      </c>
      <c r="D255" s="2">
        <v>-1</v>
      </c>
      <c r="E255" s="2">
        <v>2</v>
      </c>
      <c r="F255" s="2">
        <v>2</v>
      </c>
      <c r="G255" s="2">
        <v>2</v>
      </c>
      <c r="H255" s="2">
        <v>0</v>
      </c>
      <c r="I255" s="2">
        <v>0</v>
      </c>
      <c r="J255" s="2">
        <v>1</v>
      </c>
      <c r="K255" s="2">
        <v>0</v>
      </c>
      <c r="L255" s="2">
        <v>0</v>
      </c>
      <c r="M255" s="2">
        <v>21</v>
      </c>
      <c r="N255" s="5">
        <v>0.75624999999999998</v>
      </c>
      <c r="O255" s="5">
        <v>8.9583333333333334E-2</v>
      </c>
      <c r="P255" s="5">
        <v>2.2916666666666669E-2</v>
      </c>
      <c r="Q255" s="5">
        <v>0.64374999999999993</v>
      </c>
      <c r="R255" s="2">
        <v>6</v>
      </c>
      <c r="S255" s="2">
        <v>3</v>
      </c>
      <c r="T255" s="2">
        <v>66.7</v>
      </c>
      <c r="U255" s="21">
        <v>1</v>
      </c>
    </row>
    <row r="256" spans="1:21" ht="13.5" thickBot="1">
      <c r="A256" s="6" t="s">
        <v>13</v>
      </c>
      <c r="B256" s="7">
        <v>0</v>
      </c>
      <c r="C256" s="7">
        <v>0</v>
      </c>
      <c r="D256" s="7">
        <v>-1</v>
      </c>
      <c r="E256" s="7">
        <v>3</v>
      </c>
      <c r="F256" s="7">
        <v>3</v>
      </c>
      <c r="G256" s="7">
        <v>1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15</v>
      </c>
      <c r="N256" s="8">
        <v>0.49236111111111108</v>
      </c>
      <c r="O256" s="8">
        <v>1.3888888888888889E-3</v>
      </c>
      <c r="P256" s="8">
        <v>0</v>
      </c>
      <c r="Q256" s="8">
        <v>0.4909722222222222</v>
      </c>
      <c r="R256" s="7">
        <v>0</v>
      </c>
      <c r="S256" s="7">
        <v>0</v>
      </c>
      <c r="T256" s="7">
        <v>0</v>
      </c>
      <c r="U256" s="21">
        <v>1</v>
      </c>
    </row>
    <row r="257" spans="1:21" ht="13.5" thickBot="1">
      <c r="A257" s="1" t="s">
        <v>14</v>
      </c>
      <c r="B257" s="2">
        <v>0</v>
      </c>
      <c r="C257" s="2">
        <v>0</v>
      </c>
      <c r="D257" s="2">
        <v>-2</v>
      </c>
      <c r="E257" s="2">
        <v>4</v>
      </c>
      <c r="F257" s="2">
        <v>4</v>
      </c>
      <c r="G257" s="2">
        <v>0</v>
      </c>
      <c r="H257" s="2">
        <v>0</v>
      </c>
      <c r="I257" s="2">
        <v>0</v>
      </c>
      <c r="J257" s="2">
        <v>1</v>
      </c>
      <c r="K257" s="2">
        <v>3</v>
      </c>
      <c r="L257" s="2">
        <v>2</v>
      </c>
      <c r="M257" s="2">
        <v>24</v>
      </c>
      <c r="N257" s="5">
        <v>0.77361111111111114</v>
      </c>
      <c r="O257" s="5">
        <v>7.4999999999999997E-2</v>
      </c>
      <c r="P257" s="5">
        <v>1.6666666666666666E-2</v>
      </c>
      <c r="Q257" s="5">
        <v>0.68194444444444446</v>
      </c>
      <c r="R257" s="2">
        <v>10</v>
      </c>
      <c r="S257" s="2">
        <v>5</v>
      </c>
      <c r="T257" s="2">
        <v>66.7</v>
      </c>
      <c r="U257" s="21">
        <v>1</v>
      </c>
    </row>
    <row r="258" spans="1:21" ht="13.5" thickBot="1">
      <c r="A258" s="6" t="s">
        <v>15</v>
      </c>
      <c r="B258" s="7">
        <v>0</v>
      </c>
      <c r="C258" s="7">
        <v>0</v>
      </c>
      <c r="D258" s="7">
        <v>-2</v>
      </c>
      <c r="E258" s="7">
        <v>1</v>
      </c>
      <c r="F258" s="7">
        <v>1</v>
      </c>
      <c r="G258" s="7">
        <v>1</v>
      </c>
      <c r="H258" s="7">
        <v>0</v>
      </c>
      <c r="I258" s="7">
        <v>0</v>
      </c>
      <c r="J258" s="7">
        <v>0</v>
      </c>
      <c r="K258" s="7">
        <v>1</v>
      </c>
      <c r="L258" s="7">
        <v>1</v>
      </c>
      <c r="M258" s="7">
        <v>23</v>
      </c>
      <c r="N258" s="8">
        <v>0.8041666666666667</v>
      </c>
      <c r="O258" s="8">
        <v>0</v>
      </c>
      <c r="P258" s="8">
        <v>1.6666666666666666E-2</v>
      </c>
      <c r="Q258" s="8">
        <v>0.78749999999999998</v>
      </c>
      <c r="R258" s="7">
        <v>0</v>
      </c>
      <c r="S258" s="7">
        <v>0</v>
      </c>
      <c r="T258" s="7">
        <v>0</v>
      </c>
      <c r="U258" s="21">
        <v>1</v>
      </c>
    </row>
    <row r="259" spans="1:21" ht="13.5" thickBot="1">
      <c r="A259" s="1" t="s">
        <v>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1</v>
      </c>
      <c r="H259" s="2">
        <v>0</v>
      </c>
      <c r="I259" s="2">
        <v>0</v>
      </c>
      <c r="J259" s="2">
        <v>4</v>
      </c>
      <c r="K259" s="2">
        <v>1</v>
      </c>
      <c r="L259" s="2">
        <v>1</v>
      </c>
      <c r="M259" s="2">
        <v>18</v>
      </c>
      <c r="N259" s="5">
        <v>0.58124999999999993</v>
      </c>
      <c r="O259" s="5">
        <v>0</v>
      </c>
      <c r="P259" s="5">
        <v>1.6666666666666666E-2</v>
      </c>
      <c r="Q259" s="5">
        <v>0.56458333333333333</v>
      </c>
      <c r="R259" s="2">
        <v>0</v>
      </c>
      <c r="S259" s="2">
        <v>0</v>
      </c>
      <c r="T259" s="2">
        <v>0</v>
      </c>
      <c r="U259" s="21">
        <v>1</v>
      </c>
    </row>
    <row r="260" spans="1:21">
      <c r="U260" s="21">
        <v>1</v>
      </c>
    </row>
    <row r="261" spans="1:21">
      <c r="A261" t="s">
        <v>82</v>
      </c>
      <c r="U261" s="21">
        <v>1</v>
      </c>
    </row>
    <row r="262" spans="1:21" ht="13.5" thickBot="1">
      <c r="A262" s="1" t="s">
        <v>0</v>
      </c>
      <c r="B262" s="2">
        <v>0</v>
      </c>
      <c r="C262" s="2">
        <v>1</v>
      </c>
      <c r="D262" s="2">
        <v>0</v>
      </c>
      <c r="E262" s="2">
        <v>5</v>
      </c>
      <c r="F262" s="2">
        <v>5</v>
      </c>
      <c r="G262" s="2">
        <v>2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  <c r="M262" s="2">
        <v>27</v>
      </c>
      <c r="N262" s="4">
        <v>1.1937499999999999</v>
      </c>
      <c r="O262" s="5">
        <v>0.15416666666666667</v>
      </c>
      <c r="P262" s="5">
        <v>0.1875</v>
      </c>
      <c r="Q262" s="5">
        <v>0.8520833333333333</v>
      </c>
      <c r="R262" s="2">
        <v>0</v>
      </c>
      <c r="S262" s="2">
        <v>0</v>
      </c>
      <c r="T262" s="2">
        <v>0</v>
      </c>
      <c r="U262" s="21">
        <v>1</v>
      </c>
    </row>
    <row r="263" spans="1:21" ht="13.5" thickBot="1">
      <c r="A263" s="6" t="s">
        <v>1</v>
      </c>
      <c r="B263" s="7">
        <v>0</v>
      </c>
      <c r="C263" s="7">
        <v>2</v>
      </c>
      <c r="D263" s="7">
        <v>-1</v>
      </c>
      <c r="E263" s="7">
        <v>7</v>
      </c>
      <c r="F263" s="7">
        <v>7</v>
      </c>
      <c r="G263" s="7">
        <v>0</v>
      </c>
      <c r="H263" s="7">
        <v>0</v>
      </c>
      <c r="I263" s="7">
        <v>0</v>
      </c>
      <c r="J263" s="7">
        <v>3</v>
      </c>
      <c r="K263" s="7">
        <v>0</v>
      </c>
      <c r="L263" s="7">
        <v>0</v>
      </c>
      <c r="M263" s="7">
        <v>22</v>
      </c>
      <c r="N263" s="8">
        <v>0.81874999999999998</v>
      </c>
      <c r="O263" s="8">
        <v>8.0555555555555561E-2</v>
      </c>
      <c r="P263" s="8">
        <v>0</v>
      </c>
      <c r="Q263" s="8">
        <v>0.73819444444444438</v>
      </c>
      <c r="R263" s="7">
        <v>0</v>
      </c>
      <c r="S263" s="7">
        <v>0</v>
      </c>
      <c r="T263" s="7">
        <v>0</v>
      </c>
      <c r="U263" s="21">
        <v>1</v>
      </c>
    </row>
    <row r="264" spans="1:21" ht="13.5" thickBot="1">
      <c r="A264" s="1" t="s">
        <v>2</v>
      </c>
      <c r="B264" s="2">
        <v>0</v>
      </c>
      <c r="C264" s="2">
        <v>1</v>
      </c>
      <c r="D264" s="2">
        <v>-1</v>
      </c>
      <c r="E264" s="2">
        <v>1</v>
      </c>
      <c r="F264" s="2">
        <v>1</v>
      </c>
      <c r="G264" s="2">
        <v>0</v>
      </c>
      <c r="H264" s="2">
        <v>0</v>
      </c>
      <c r="I264" s="2">
        <v>0</v>
      </c>
      <c r="J264" s="2">
        <v>1</v>
      </c>
      <c r="K264" s="2">
        <v>0</v>
      </c>
      <c r="L264" s="2">
        <v>0</v>
      </c>
      <c r="M264" s="2">
        <v>27</v>
      </c>
      <c r="N264" s="5">
        <v>0.81597222222222221</v>
      </c>
      <c r="O264" s="5">
        <v>6.1805555555555558E-2</v>
      </c>
      <c r="P264" s="5">
        <v>0.1361111111111111</v>
      </c>
      <c r="Q264" s="5">
        <v>0.61805555555555558</v>
      </c>
      <c r="R264" s="2">
        <v>9</v>
      </c>
      <c r="S264" s="2">
        <v>3</v>
      </c>
      <c r="T264" s="2">
        <v>75</v>
      </c>
      <c r="U264" s="21">
        <v>1</v>
      </c>
    </row>
    <row r="265" spans="1:21" ht="13.5" thickBot="1">
      <c r="A265" s="6" t="s">
        <v>3</v>
      </c>
      <c r="B265" s="7">
        <v>0</v>
      </c>
      <c r="C265" s="7">
        <v>0</v>
      </c>
      <c r="D265" s="7">
        <v>-2</v>
      </c>
      <c r="E265" s="7">
        <v>3</v>
      </c>
      <c r="F265" s="7">
        <v>3</v>
      </c>
      <c r="G265" s="7">
        <v>1</v>
      </c>
      <c r="H265" s="7">
        <v>1</v>
      </c>
      <c r="I265" s="7">
        <v>2</v>
      </c>
      <c r="J265" s="7">
        <v>1</v>
      </c>
      <c r="K265" s="7">
        <v>0</v>
      </c>
      <c r="L265" s="7">
        <v>0</v>
      </c>
      <c r="M265" s="7">
        <v>24</v>
      </c>
      <c r="N265" s="8">
        <v>0.86944444444444446</v>
      </c>
      <c r="O265" s="8">
        <v>0.14027777777777778</v>
      </c>
      <c r="P265" s="8">
        <v>4.4444444444444446E-2</v>
      </c>
      <c r="Q265" s="8">
        <v>0.68472222222222223</v>
      </c>
      <c r="R265" s="7">
        <v>0</v>
      </c>
      <c r="S265" s="7">
        <v>0</v>
      </c>
      <c r="T265" s="7">
        <v>0</v>
      </c>
      <c r="U265" s="21">
        <v>1</v>
      </c>
    </row>
    <row r="266" spans="1:21" ht="13.5" thickBot="1">
      <c r="A266" s="1" t="s">
        <v>55</v>
      </c>
      <c r="B266" s="2">
        <v>0</v>
      </c>
      <c r="C266" s="2">
        <v>0</v>
      </c>
      <c r="D266" s="2">
        <v>-1</v>
      </c>
      <c r="E266" s="2">
        <v>1</v>
      </c>
      <c r="F266" s="2">
        <v>1</v>
      </c>
      <c r="G266" s="2">
        <v>0</v>
      </c>
      <c r="H266" s="2">
        <v>0</v>
      </c>
      <c r="I266" s="2">
        <v>0</v>
      </c>
      <c r="J266" s="2">
        <v>1</v>
      </c>
      <c r="K266" s="2">
        <v>1</v>
      </c>
      <c r="L266" s="2">
        <v>0</v>
      </c>
      <c r="M266" s="2">
        <v>17</v>
      </c>
      <c r="N266" s="5">
        <v>0.47638888888888892</v>
      </c>
      <c r="O266" s="5">
        <v>0</v>
      </c>
      <c r="P266" s="5">
        <v>0</v>
      </c>
      <c r="Q266" s="5">
        <v>0.47638888888888892</v>
      </c>
      <c r="R266" s="2">
        <v>0</v>
      </c>
      <c r="S266" s="2">
        <v>0</v>
      </c>
      <c r="T266" s="2">
        <v>0</v>
      </c>
      <c r="U266" s="21">
        <v>1</v>
      </c>
    </row>
    <row r="267" spans="1:21" ht="13.5" thickBot="1">
      <c r="A267" s="6" t="s">
        <v>4</v>
      </c>
      <c r="B267" s="7">
        <v>0</v>
      </c>
      <c r="C267" s="7">
        <v>1</v>
      </c>
      <c r="D267" s="7">
        <v>-1</v>
      </c>
      <c r="E267" s="7">
        <v>1</v>
      </c>
      <c r="F267" s="7">
        <v>1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0</v>
      </c>
      <c r="M267" s="7">
        <v>26</v>
      </c>
      <c r="N267" s="8">
        <v>0.84166666666666667</v>
      </c>
      <c r="O267" s="8">
        <v>0.10694444444444444</v>
      </c>
      <c r="P267" s="8">
        <v>9.0277777777777776E-2</v>
      </c>
      <c r="Q267" s="8">
        <v>0.64444444444444449</v>
      </c>
      <c r="R267" s="7">
        <v>0</v>
      </c>
      <c r="S267" s="7">
        <v>0</v>
      </c>
      <c r="T267" s="7">
        <v>0</v>
      </c>
      <c r="U267" s="21">
        <v>1</v>
      </c>
    </row>
    <row r="268" spans="1:21" ht="13.5" thickBot="1">
      <c r="A268" s="1" t="s">
        <v>5</v>
      </c>
      <c r="B268" s="2">
        <v>0</v>
      </c>
      <c r="C268" s="2">
        <v>0</v>
      </c>
      <c r="D268" s="2">
        <v>-2</v>
      </c>
      <c r="E268" s="2">
        <v>1</v>
      </c>
      <c r="F268" s="2">
        <v>1</v>
      </c>
      <c r="G268" s="2">
        <v>0</v>
      </c>
      <c r="H268" s="2">
        <v>0</v>
      </c>
      <c r="I268" s="2">
        <v>0</v>
      </c>
      <c r="J268" s="2">
        <v>1</v>
      </c>
      <c r="K268" s="2">
        <v>0</v>
      </c>
      <c r="L268" s="2">
        <v>0</v>
      </c>
      <c r="M268" s="2">
        <v>21</v>
      </c>
      <c r="N268" s="5">
        <v>0.64166666666666672</v>
      </c>
      <c r="O268" s="5">
        <v>0</v>
      </c>
      <c r="P268" s="5">
        <v>7.9861111111111105E-2</v>
      </c>
      <c r="Q268" s="5">
        <v>0.56180555555555556</v>
      </c>
      <c r="R268" s="2">
        <v>0</v>
      </c>
      <c r="S268" s="2">
        <v>0</v>
      </c>
      <c r="T268" s="2">
        <v>0</v>
      </c>
      <c r="U268" s="21">
        <v>1</v>
      </c>
    </row>
    <row r="269" spans="1:21" ht="13.5" thickBot="1">
      <c r="A269" s="6" t="s">
        <v>6</v>
      </c>
      <c r="B269" s="7">
        <v>1</v>
      </c>
      <c r="C269" s="7">
        <v>0</v>
      </c>
      <c r="D269" s="7">
        <v>-1</v>
      </c>
      <c r="E269" s="7">
        <v>4</v>
      </c>
      <c r="F269" s="7">
        <v>3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1</v>
      </c>
      <c r="M269" s="7">
        <v>28</v>
      </c>
      <c r="N269" s="8">
        <v>0.95486111111111116</v>
      </c>
      <c r="O269" s="8">
        <v>0.12569444444444444</v>
      </c>
      <c r="P269" s="8">
        <v>0.14791666666666667</v>
      </c>
      <c r="Q269" s="8">
        <v>0.68125000000000002</v>
      </c>
      <c r="R269" s="7">
        <v>4</v>
      </c>
      <c r="S269" s="7">
        <v>6</v>
      </c>
      <c r="T269" s="7">
        <v>40</v>
      </c>
      <c r="U269" s="21">
        <v>1</v>
      </c>
    </row>
    <row r="270" spans="1:21" ht="13.5" thickBot="1">
      <c r="A270" s="1" t="s">
        <v>83</v>
      </c>
      <c r="B270" s="2">
        <v>0</v>
      </c>
      <c r="C270" s="2">
        <v>0</v>
      </c>
      <c r="D270" s="2">
        <v>-1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3</v>
      </c>
      <c r="K270" s="2">
        <v>0</v>
      </c>
      <c r="L270" s="2">
        <v>0</v>
      </c>
      <c r="M270" s="2">
        <v>13</v>
      </c>
      <c r="N270" s="5">
        <v>0.3034722222222222</v>
      </c>
      <c r="O270" s="5">
        <v>0</v>
      </c>
      <c r="P270" s="5">
        <v>0</v>
      </c>
      <c r="Q270" s="5">
        <v>0.3034722222222222</v>
      </c>
      <c r="R270" s="2">
        <v>0</v>
      </c>
      <c r="S270" s="2">
        <v>0</v>
      </c>
      <c r="T270" s="2">
        <v>0</v>
      </c>
      <c r="U270" s="21">
        <v>1</v>
      </c>
    </row>
    <row r="271" spans="1:21" ht="13.5" thickBot="1">
      <c r="A271" s="6" t="s">
        <v>25</v>
      </c>
      <c r="B271" s="7">
        <v>0</v>
      </c>
      <c r="C271" s="7">
        <v>0</v>
      </c>
      <c r="D271" s="7">
        <v>0</v>
      </c>
      <c r="E271" s="7">
        <v>2</v>
      </c>
      <c r="F271" s="7">
        <v>2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1</v>
      </c>
      <c r="M271" s="7">
        <v>14</v>
      </c>
      <c r="N271" s="8">
        <v>0.35902777777777778</v>
      </c>
      <c r="O271" s="8">
        <v>0</v>
      </c>
      <c r="P271" s="8">
        <v>9.7222222222222224E-2</v>
      </c>
      <c r="Q271" s="8">
        <v>0.26180555555555557</v>
      </c>
      <c r="R271" s="7">
        <v>0</v>
      </c>
      <c r="S271" s="7">
        <v>0</v>
      </c>
      <c r="T271" s="7">
        <v>0</v>
      </c>
      <c r="U271" s="21">
        <v>1</v>
      </c>
    </row>
    <row r="272" spans="1:21" ht="13.5" thickBot="1">
      <c r="A272" s="1" t="s">
        <v>7</v>
      </c>
      <c r="B272" s="2">
        <v>0</v>
      </c>
      <c r="C272" s="2">
        <v>0</v>
      </c>
      <c r="D272" s="2">
        <v>-1</v>
      </c>
      <c r="E272" s="2">
        <v>0</v>
      </c>
      <c r="F272" s="2">
        <v>0</v>
      </c>
      <c r="G272" s="2">
        <v>1</v>
      </c>
      <c r="H272" s="2">
        <v>1</v>
      </c>
      <c r="I272" s="2">
        <v>2</v>
      </c>
      <c r="J272" s="2">
        <v>1</v>
      </c>
      <c r="K272" s="2">
        <v>0</v>
      </c>
      <c r="L272" s="2">
        <v>0</v>
      </c>
      <c r="M272" s="2">
        <v>15</v>
      </c>
      <c r="N272" s="5">
        <v>0.42986111111111108</v>
      </c>
      <c r="O272" s="5">
        <v>2.7777777777777779E-3</v>
      </c>
      <c r="P272" s="5">
        <v>1.0416666666666666E-2</v>
      </c>
      <c r="Q272" s="5">
        <v>0.41666666666666669</v>
      </c>
      <c r="R272" s="2">
        <v>0</v>
      </c>
      <c r="S272" s="2">
        <v>0</v>
      </c>
      <c r="T272" s="2">
        <v>0</v>
      </c>
      <c r="U272" s="21">
        <v>1</v>
      </c>
    </row>
    <row r="273" spans="1:21" ht="13.5" thickBot="1">
      <c r="A273" s="6" t="s">
        <v>10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2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23</v>
      </c>
      <c r="N273" s="8">
        <v>0.83124999999999993</v>
      </c>
      <c r="O273" s="8">
        <v>0</v>
      </c>
      <c r="P273" s="8">
        <v>0.18888888888888888</v>
      </c>
      <c r="Q273" s="8">
        <v>0.64236111111111105</v>
      </c>
      <c r="R273" s="7">
        <v>0</v>
      </c>
      <c r="S273" s="7">
        <v>0</v>
      </c>
      <c r="T273" s="7">
        <v>0</v>
      </c>
      <c r="U273" s="21">
        <v>1</v>
      </c>
    </row>
    <row r="274" spans="1:21" ht="13.5" thickBot="1">
      <c r="A274" s="1" t="s">
        <v>11</v>
      </c>
      <c r="B274" s="2">
        <v>0</v>
      </c>
      <c r="C274" s="2">
        <v>0</v>
      </c>
      <c r="D274" s="2">
        <v>0</v>
      </c>
      <c r="E274" s="2">
        <v>2</v>
      </c>
      <c r="F274" s="2">
        <v>2</v>
      </c>
      <c r="G274" s="2">
        <v>0</v>
      </c>
      <c r="H274" s="2">
        <v>0</v>
      </c>
      <c r="I274" s="2">
        <v>0</v>
      </c>
      <c r="J274" s="2">
        <v>1</v>
      </c>
      <c r="K274" s="2">
        <v>1</v>
      </c>
      <c r="L274" s="2">
        <v>0</v>
      </c>
      <c r="M274" s="2">
        <v>19</v>
      </c>
      <c r="N274" s="5">
        <v>0.49374999999999997</v>
      </c>
      <c r="O274" s="5">
        <v>0</v>
      </c>
      <c r="P274" s="5">
        <v>0.14375000000000002</v>
      </c>
      <c r="Q274" s="5">
        <v>0.35000000000000003</v>
      </c>
      <c r="R274" s="2">
        <v>6</v>
      </c>
      <c r="S274" s="2">
        <v>4</v>
      </c>
      <c r="T274" s="2">
        <v>60</v>
      </c>
      <c r="U274" s="21">
        <v>1</v>
      </c>
    </row>
    <row r="275" spans="1:21" ht="13.5" thickBot="1">
      <c r="A275" s="6" t="s">
        <v>13</v>
      </c>
      <c r="B275" s="7">
        <v>1</v>
      </c>
      <c r="C275" s="7">
        <v>0</v>
      </c>
      <c r="D275" s="7">
        <v>-1</v>
      </c>
      <c r="E275" s="7">
        <v>2</v>
      </c>
      <c r="F275" s="7">
        <v>1</v>
      </c>
      <c r="G275" s="7">
        <v>0</v>
      </c>
      <c r="H275" s="7">
        <v>0</v>
      </c>
      <c r="I275" s="7">
        <v>0</v>
      </c>
      <c r="J275" s="7">
        <v>2</v>
      </c>
      <c r="K275" s="7">
        <v>1</v>
      </c>
      <c r="L275" s="7">
        <v>0</v>
      </c>
      <c r="M275" s="7">
        <v>21</v>
      </c>
      <c r="N275" s="8">
        <v>0.6743055555555556</v>
      </c>
      <c r="O275" s="8">
        <v>6.1805555555555558E-2</v>
      </c>
      <c r="P275" s="8">
        <v>0</v>
      </c>
      <c r="Q275" s="8">
        <v>0.61249999999999993</v>
      </c>
      <c r="R275" s="7">
        <v>0</v>
      </c>
      <c r="S275" s="7">
        <v>0</v>
      </c>
      <c r="T275" s="7">
        <v>0</v>
      </c>
      <c r="U275" s="21">
        <v>1</v>
      </c>
    </row>
    <row r="276" spans="1:21" ht="13.5" thickBot="1">
      <c r="A276" s="1" t="s">
        <v>14</v>
      </c>
      <c r="B276" s="2">
        <v>1</v>
      </c>
      <c r="C276" s="2">
        <v>1</v>
      </c>
      <c r="D276" s="2">
        <v>-1</v>
      </c>
      <c r="E276" s="2">
        <v>1</v>
      </c>
      <c r="F276" s="2">
        <v>0</v>
      </c>
      <c r="G276" s="2">
        <v>0</v>
      </c>
      <c r="H276" s="2">
        <v>1</v>
      </c>
      <c r="I276" s="2">
        <v>2</v>
      </c>
      <c r="J276" s="2">
        <v>0</v>
      </c>
      <c r="K276" s="2">
        <v>1</v>
      </c>
      <c r="L276" s="2">
        <v>1</v>
      </c>
      <c r="M276" s="2">
        <v>26</v>
      </c>
      <c r="N276" s="5">
        <v>0.82708333333333339</v>
      </c>
      <c r="O276" s="5">
        <v>0.12569444444444444</v>
      </c>
      <c r="P276" s="5">
        <v>6.8749999999999992E-2</v>
      </c>
      <c r="Q276" s="5">
        <v>0.63263888888888886</v>
      </c>
      <c r="R276" s="2">
        <v>6</v>
      </c>
      <c r="S276" s="2">
        <v>11</v>
      </c>
      <c r="T276" s="2">
        <v>35.299999999999997</v>
      </c>
      <c r="U276" s="21">
        <v>1</v>
      </c>
    </row>
    <row r="277" spans="1:21" ht="13.5" thickBot="1">
      <c r="A277" s="6" t="s">
        <v>15</v>
      </c>
      <c r="B277" s="7">
        <v>0</v>
      </c>
      <c r="C277" s="7">
        <v>0</v>
      </c>
      <c r="D277" s="7">
        <v>-1</v>
      </c>
      <c r="E277" s="7">
        <v>1</v>
      </c>
      <c r="F277" s="7">
        <v>1</v>
      </c>
      <c r="G277" s="7">
        <v>1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25</v>
      </c>
      <c r="N277" s="8">
        <v>0.83680555555555547</v>
      </c>
      <c r="O277" s="8">
        <v>4.4444444444444446E-2</v>
      </c>
      <c r="P277" s="8">
        <v>0.13541666666666666</v>
      </c>
      <c r="Q277" s="8">
        <v>0.65694444444444444</v>
      </c>
      <c r="R277" s="7">
        <v>0</v>
      </c>
      <c r="S277" s="7">
        <v>0</v>
      </c>
      <c r="T277" s="7">
        <v>0</v>
      </c>
      <c r="U277" s="21">
        <v>1</v>
      </c>
    </row>
    <row r="278" spans="1:21" ht="13.5" thickBot="1">
      <c r="A278" s="1" t="s">
        <v>16</v>
      </c>
      <c r="B278" s="2">
        <v>0</v>
      </c>
      <c r="C278" s="2">
        <v>0</v>
      </c>
      <c r="D278" s="2">
        <v>-1</v>
      </c>
      <c r="E278" s="2">
        <v>1</v>
      </c>
      <c r="F278" s="2">
        <v>1</v>
      </c>
      <c r="G278" s="2">
        <v>1</v>
      </c>
      <c r="H278" s="2">
        <v>1</v>
      </c>
      <c r="I278" s="2">
        <v>4</v>
      </c>
      <c r="J278" s="2">
        <v>1</v>
      </c>
      <c r="K278" s="2">
        <v>0</v>
      </c>
      <c r="L278" s="2">
        <v>0</v>
      </c>
      <c r="M278" s="2">
        <v>22</v>
      </c>
      <c r="N278" s="5">
        <v>0.57638888888888895</v>
      </c>
      <c r="O278" s="5">
        <v>0</v>
      </c>
      <c r="P278" s="5">
        <v>5.8333333333333327E-2</v>
      </c>
      <c r="Q278" s="5">
        <v>0.5180555555555556</v>
      </c>
      <c r="R278" s="2">
        <v>0</v>
      </c>
      <c r="S278" s="2">
        <v>0</v>
      </c>
      <c r="T278" s="2">
        <v>0</v>
      </c>
      <c r="U278" s="21">
        <v>1</v>
      </c>
    </row>
    <row r="279" spans="1:21" ht="13.5" thickBot="1">
      <c r="A279" s="6" t="s">
        <v>17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1</v>
      </c>
      <c r="K279" s="7">
        <v>0</v>
      </c>
      <c r="L279" s="7">
        <v>0</v>
      </c>
      <c r="M279" s="7">
        <v>7</v>
      </c>
      <c r="N279" s="8">
        <v>0.22777777777777777</v>
      </c>
      <c r="O279" s="8">
        <v>0</v>
      </c>
      <c r="P279" s="8">
        <v>0</v>
      </c>
      <c r="Q279" s="8">
        <v>0.22777777777777777</v>
      </c>
      <c r="R279" s="7">
        <v>0</v>
      </c>
      <c r="S279" s="7">
        <v>0</v>
      </c>
      <c r="T279" s="7">
        <v>0</v>
      </c>
      <c r="U279" s="21">
        <v>1</v>
      </c>
    </row>
    <row r="280" spans="1:21">
      <c r="U280" s="21">
        <v>1</v>
      </c>
    </row>
    <row r="281" spans="1:21">
      <c r="A281" t="s">
        <v>84</v>
      </c>
      <c r="U281" s="21">
        <v>1</v>
      </c>
    </row>
    <row r="282" spans="1:21" ht="13.5" thickBot="1">
      <c r="A282" s="1" t="s">
        <v>0</v>
      </c>
      <c r="B282" s="2">
        <v>0</v>
      </c>
      <c r="C282" s="2">
        <v>2</v>
      </c>
      <c r="D282" s="2">
        <v>1</v>
      </c>
      <c r="E282" s="2">
        <v>2</v>
      </c>
      <c r="F282" s="2">
        <v>2</v>
      </c>
      <c r="G282" s="2">
        <v>1</v>
      </c>
      <c r="H282" s="2">
        <v>1</v>
      </c>
      <c r="I282" s="2">
        <v>2</v>
      </c>
      <c r="J282" s="2">
        <v>0</v>
      </c>
      <c r="K282" s="2">
        <v>0</v>
      </c>
      <c r="L282" s="2">
        <v>0</v>
      </c>
      <c r="M282" s="2">
        <v>30</v>
      </c>
      <c r="N282" s="4">
        <v>1.1597222222222221</v>
      </c>
      <c r="O282" s="5">
        <v>0.35069444444444442</v>
      </c>
      <c r="P282" s="5">
        <v>0.10416666666666667</v>
      </c>
      <c r="Q282" s="5">
        <v>0.70486111111111116</v>
      </c>
      <c r="R282" s="2">
        <v>0</v>
      </c>
      <c r="S282" s="2">
        <v>0</v>
      </c>
      <c r="T282" s="2">
        <v>0</v>
      </c>
      <c r="U282" s="21">
        <v>1</v>
      </c>
    </row>
    <row r="283" spans="1:21" ht="13.5" thickBot="1">
      <c r="A283" s="6" t="s">
        <v>1</v>
      </c>
      <c r="B283" s="7">
        <v>1</v>
      </c>
      <c r="C283" s="7">
        <v>0</v>
      </c>
      <c r="D283" s="7">
        <v>1</v>
      </c>
      <c r="E283" s="7">
        <v>1</v>
      </c>
      <c r="F283" s="7">
        <v>0</v>
      </c>
      <c r="G283" s="7">
        <v>1</v>
      </c>
      <c r="H283" s="7">
        <v>0</v>
      </c>
      <c r="I283" s="7">
        <v>0</v>
      </c>
      <c r="J283" s="7">
        <v>2</v>
      </c>
      <c r="K283" s="7">
        <v>0</v>
      </c>
      <c r="L283" s="7">
        <v>1</v>
      </c>
      <c r="M283" s="7">
        <v>25</v>
      </c>
      <c r="N283" s="8">
        <v>0.80555555555555547</v>
      </c>
      <c r="O283" s="8">
        <v>0.16597222222222222</v>
      </c>
      <c r="P283" s="8">
        <v>1.0416666666666666E-2</v>
      </c>
      <c r="Q283" s="8">
        <v>0.62916666666666665</v>
      </c>
      <c r="R283" s="7">
        <v>1</v>
      </c>
      <c r="S283" s="7">
        <v>0</v>
      </c>
      <c r="T283" s="7">
        <v>100</v>
      </c>
      <c r="U283" s="21">
        <v>1</v>
      </c>
    </row>
    <row r="284" spans="1:21" ht="13.5" thickBot="1">
      <c r="A284" s="1" t="s">
        <v>2</v>
      </c>
      <c r="B284" s="2">
        <v>0</v>
      </c>
      <c r="C284" s="2">
        <v>1</v>
      </c>
      <c r="D284" s="2">
        <v>0</v>
      </c>
      <c r="E284" s="2">
        <v>4</v>
      </c>
      <c r="F284" s="2">
        <v>4</v>
      </c>
      <c r="G284" s="2">
        <v>1</v>
      </c>
      <c r="H284" s="2">
        <v>1</v>
      </c>
      <c r="I284" s="2">
        <v>2</v>
      </c>
      <c r="J284" s="2">
        <v>0</v>
      </c>
      <c r="K284" s="2">
        <v>1</v>
      </c>
      <c r="L284" s="2">
        <v>0</v>
      </c>
      <c r="M284" s="2">
        <v>27</v>
      </c>
      <c r="N284" s="5">
        <v>0.78194444444444444</v>
      </c>
      <c r="O284" s="5">
        <v>0.15138888888888888</v>
      </c>
      <c r="P284" s="5">
        <v>6.9444444444444434E-2</v>
      </c>
      <c r="Q284" s="5">
        <v>0.56111111111111112</v>
      </c>
      <c r="R284" s="2">
        <v>3</v>
      </c>
      <c r="S284" s="2">
        <v>6</v>
      </c>
      <c r="T284" s="2">
        <v>33.299999999999997</v>
      </c>
      <c r="U284" s="21">
        <v>1</v>
      </c>
    </row>
    <row r="285" spans="1:21" ht="13.5" thickBot="1">
      <c r="A285" s="6" t="s">
        <v>3</v>
      </c>
      <c r="B285" s="7">
        <v>0</v>
      </c>
      <c r="C285" s="7">
        <v>1</v>
      </c>
      <c r="D285" s="7">
        <v>-1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26</v>
      </c>
      <c r="N285" s="8">
        <v>0.7909722222222223</v>
      </c>
      <c r="O285" s="8">
        <v>0.2590277777777778</v>
      </c>
      <c r="P285" s="8">
        <v>5.4166666666666669E-2</v>
      </c>
      <c r="Q285" s="8">
        <v>0.4777777777777778</v>
      </c>
      <c r="R285" s="7">
        <v>0</v>
      </c>
      <c r="S285" s="7">
        <v>0</v>
      </c>
      <c r="T285" s="7">
        <v>0</v>
      </c>
      <c r="U285" s="21">
        <v>1</v>
      </c>
    </row>
    <row r="286" spans="1:21" ht="13.5" thickBot="1">
      <c r="A286" s="1" t="s">
        <v>55</v>
      </c>
      <c r="B286" s="2">
        <v>1</v>
      </c>
      <c r="C286" s="2">
        <v>0</v>
      </c>
      <c r="D286" s="2">
        <v>0</v>
      </c>
      <c r="E286" s="2">
        <v>2</v>
      </c>
      <c r="F286" s="2">
        <v>1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19</v>
      </c>
      <c r="N286" s="5">
        <v>0.60138888888888886</v>
      </c>
      <c r="O286" s="5">
        <v>0.11944444444444445</v>
      </c>
      <c r="P286" s="5">
        <v>0</v>
      </c>
      <c r="Q286" s="5">
        <v>0.48194444444444445</v>
      </c>
      <c r="R286" s="2">
        <v>0</v>
      </c>
      <c r="S286" s="2">
        <v>1</v>
      </c>
      <c r="T286" s="2">
        <v>0</v>
      </c>
      <c r="U286" s="21">
        <v>1</v>
      </c>
    </row>
    <row r="287" spans="1:21" ht="13.5" thickBot="1">
      <c r="A287" s="6" t="s">
        <v>4</v>
      </c>
      <c r="B287" s="7">
        <v>1</v>
      </c>
      <c r="C287" s="7">
        <v>1</v>
      </c>
      <c r="D287" s="7">
        <v>0</v>
      </c>
      <c r="E287" s="7">
        <v>2</v>
      </c>
      <c r="F287" s="7">
        <v>1</v>
      </c>
      <c r="G287" s="7">
        <v>1</v>
      </c>
      <c r="H287" s="7">
        <v>0</v>
      </c>
      <c r="I287" s="7">
        <v>0</v>
      </c>
      <c r="J287" s="7">
        <v>0</v>
      </c>
      <c r="K287" s="7">
        <v>0</v>
      </c>
      <c r="L287" s="7">
        <v>2</v>
      </c>
      <c r="M287" s="7">
        <v>29</v>
      </c>
      <c r="N287" s="8">
        <v>0.82291666666666663</v>
      </c>
      <c r="O287" s="8">
        <v>0.24444444444444446</v>
      </c>
      <c r="P287" s="8">
        <v>8.819444444444445E-2</v>
      </c>
      <c r="Q287" s="8">
        <v>0.49027777777777781</v>
      </c>
      <c r="R287" s="7">
        <v>0</v>
      </c>
      <c r="S287" s="7">
        <v>0</v>
      </c>
      <c r="T287" s="7">
        <v>0</v>
      </c>
      <c r="U287" s="21">
        <v>1</v>
      </c>
    </row>
    <row r="288" spans="1:21" ht="13.5" thickBot="1">
      <c r="A288" s="1" t="s">
        <v>5</v>
      </c>
      <c r="B288" s="2">
        <v>0</v>
      </c>
      <c r="C288" s="2">
        <v>0</v>
      </c>
      <c r="D288" s="2">
        <v>2</v>
      </c>
      <c r="E288" s="2">
        <v>0</v>
      </c>
      <c r="F288" s="2">
        <v>0</v>
      </c>
      <c r="G288" s="2">
        <v>2</v>
      </c>
      <c r="H288" s="2">
        <v>0</v>
      </c>
      <c r="I288" s="2">
        <v>0</v>
      </c>
      <c r="J288" s="2">
        <v>4</v>
      </c>
      <c r="K288" s="2">
        <v>0</v>
      </c>
      <c r="L288" s="2">
        <v>0</v>
      </c>
      <c r="M288" s="2">
        <v>22</v>
      </c>
      <c r="N288" s="5">
        <v>0.69652777777777775</v>
      </c>
      <c r="O288" s="5">
        <v>5.5555555555555558E-3</v>
      </c>
      <c r="P288" s="5">
        <v>0.14375000000000002</v>
      </c>
      <c r="Q288" s="5">
        <v>0.54722222222222217</v>
      </c>
      <c r="R288" s="2">
        <v>0</v>
      </c>
      <c r="S288" s="2">
        <v>0</v>
      </c>
      <c r="T288" s="2">
        <v>0</v>
      </c>
      <c r="U288" s="21">
        <v>1</v>
      </c>
    </row>
    <row r="289" spans="1:21" ht="13.5" thickBot="1">
      <c r="A289" s="6" t="s">
        <v>6</v>
      </c>
      <c r="B289" s="7">
        <v>0</v>
      </c>
      <c r="C289" s="7">
        <v>0</v>
      </c>
      <c r="D289" s="7">
        <v>2</v>
      </c>
      <c r="E289" s="7">
        <v>1</v>
      </c>
      <c r="F289" s="7">
        <v>1</v>
      </c>
      <c r="G289" s="7">
        <v>1</v>
      </c>
      <c r="H289" s="7">
        <v>0</v>
      </c>
      <c r="I289" s="7">
        <v>0</v>
      </c>
      <c r="J289" s="7">
        <v>1</v>
      </c>
      <c r="K289" s="7">
        <v>0</v>
      </c>
      <c r="L289" s="7">
        <v>0</v>
      </c>
      <c r="M289" s="7">
        <v>29</v>
      </c>
      <c r="N289" s="8">
        <v>0.92638888888888893</v>
      </c>
      <c r="O289" s="8">
        <v>0.28055555555555556</v>
      </c>
      <c r="P289" s="8">
        <v>0.15347222222222223</v>
      </c>
      <c r="Q289" s="8">
        <v>0.49236111111111108</v>
      </c>
      <c r="R289" s="7">
        <v>4</v>
      </c>
      <c r="S289" s="7">
        <v>4</v>
      </c>
      <c r="T289" s="7">
        <v>50</v>
      </c>
      <c r="U289" s="21">
        <v>1</v>
      </c>
    </row>
    <row r="290" spans="1:21" ht="13.5" thickBot="1">
      <c r="A290" s="1" t="s">
        <v>83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2</v>
      </c>
      <c r="J290" s="2">
        <v>0</v>
      </c>
      <c r="K290" s="2">
        <v>0</v>
      </c>
      <c r="L290" s="2">
        <v>0</v>
      </c>
      <c r="M290" s="2">
        <v>9</v>
      </c>
      <c r="N290" s="5">
        <v>0.27083333333333331</v>
      </c>
      <c r="O290" s="5">
        <v>0</v>
      </c>
      <c r="P290" s="5">
        <v>0</v>
      </c>
      <c r="Q290" s="5">
        <v>0.27083333333333331</v>
      </c>
      <c r="R290" s="2">
        <v>0</v>
      </c>
      <c r="S290" s="2">
        <v>0</v>
      </c>
      <c r="T290" s="2">
        <v>0</v>
      </c>
      <c r="U290" s="21">
        <v>1</v>
      </c>
    </row>
    <row r="291" spans="1:21" ht="13.5" thickBot="1">
      <c r="A291" s="6" t="s">
        <v>25</v>
      </c>
      <c r="B291" s="7">
        <v>0</v>
      </c>
      <c r="C291" s="7">
        <v>0</v>
      </c>
      <c r="D291" s="7">
        <v>1</v>
      </c>
      <c r="E291" s="7">
        <v>2</v>
      </c>
      <c r="F291" s="7">
        <v>2</v>
      </c>
      <c r="G291" s="7">
        <v>0</v>
      </c>
      <c r="H291" s="7">
        <v>0</v>
      </c>
      <c r="I291" s="7">
        <v>0</v>
      </c>
      <c r="J291" s="7">
        <v>1</v>
      </c>
      <c r="K291" s="7">
        <v>2</v>
      </c>
      <c r="L291" s="7">
        <v>0</v>
      </c>
      <c r="M291" s="7">
        <v>20</v>
      </c>
      <c r="N291" s="8">
        <v>0.47986111111111113</v>
      </c>
      <c r="O291" s="8">
        <v>0</v>
      </c>
      <c r="P291" s="8">
        <v>0.12013888888888889</v>
      </c>
      <c r="Q291" s="8">
        <v>0.35972222222222222</v>
      </c>
      <c r="R291" s="7">
        <v>0</v>
      </c>
      <c r="S291" s="7">
        <v>0</v>
      </c>
      <c r="T291" s="7">
        <v>0</v>
      </c>
      <c r="U291" s="21">
        <v>1</v>
      </c>
    </row>
    <row r="292" spans="1:21" ht="13.5" thickBot="1">
      <c r="A292" s="1" t="s">
        <v>7</v>
      </c>
      <c r="B292" s="2">
        <v>0</v>
      </c>
      <c r="C292" s="2">
        <v>0</v>
      </c>
      <c r="D292" s="2">
        <v>1</v>
      </c>
      <c r="E292" s="2">
        <v>1</v>
      </c>
      <c r="F292" s="2">
        <v>1</v>
      </c>
      <c r="G292" s="2">
        <v>0</v>
      </c>
      <c r="H292" s="2">
        <v>1</v>
      </c>
      <c r="I292" s="2">
        <v>2</v>
      </c>
      <c r="J292" s="2">
        <v>3</v>
      </c>
      <c r="K292" s="2">
        <v>0</v>
      </c>
      <c r="L292" s="2">
        <v>0</v>
      </c>
      <c r="M292" s="2">
        <v>18</v>
      </c>
      <c r="N292" s="5">
        <v>0.50416666666666665</v>
      </c>
      <c r="O292" s="5">
        <v>0</v>
      </c>
      <c r="P292" s="5">
        <v>0</v>
      </c>
      <c r="Q292" s="5">
        <v>0.50416666666666665</v>
      </c>
      <c r="R292" s="2">
        <v>0</v>
      </c>
      <c r="S292" s="2">
        <v>0</v>
      </c>
      <c r="T292" s="2">
        <v>0</v>
      </c>
      <c r="U292" s="21">
        <v>1</v>
      </c>
    </row>
    <row r="293" spans="1:21" ht="13.5" thickBot="1">
      <c r="A293" s="6" t="s">
        <v>10</v>
      </c>
      <c r="B293" s="7">
        <v>0</v>
      </c>
      <c r="C293" s="7">
        <v>0</v>
      </c>
      <c r="D293" s="7">
        <v>1</v>
      </c>
      <c r="E293" s="7">
        <v>0</v>
      </c>
      <c r="F293" s="7">
        <v>0</v>
      </c>
      <c r="G293" s="7">
        <v>1</v>
      </c>
      <c r="H293" s="7">
        <v>0</v>
      </c>
      <c r="I293" s="7">
        <v>0</v>
      </c>
      <c r="J293" s="7">
        <v>1</v>
      </c>
      <c r="K293" s="7">
        <v>1</v>
      </c>
      <c r="L293" s="7">
        <v>1</v>
      </c>
      <c r="M293" s="7">
        <v>24</v>
      </c>
      <c r="N293" s="8">
        <v>0.81666666666666676</v>
      </c>
      <c r="O293" s="8">
        <v>1.3888888888888888E-2</v>
      </c>
      <c r="P293" s="8">
        <v>0.12708333333333333</v>
      </c>
      <c r="Q293" s="8">
        <v>0.67569444444444438</v>
      </c>
      <c r="R293" s="7">
        <v>0</v>
      </c>
      <c r="S293" s="7">
        <v>0</v>
      </c>
      <c r="T293" s="7">
        <v>0</v>
      </c>
      <c r="U293" s="21">
        <v>1</v>
      </c>
    </row>
    <row r="294" spans="1:21" ht="13.5" thickBot="1">
      <c r="A294" s="1" t="s">
        <v>11</v>
      </c>
      <c r="B294" s="2">
        <v>1</v>
      </c>
      <c r="C294" s="2">
        <v>0</v>
      </c>
      <c r="D294" s="2">
        <v>1</v>
      </c>
      <c r="E294" s="2">
        <v>3</v>
      </c>
      <c r="F294" s="2">
        <v>2</v>
      </c>
      <c r="G294" s="2">
        <v>0</v>
      </c>
      <c r="H294" s="2">
        <v>1</v>
      </c>
      <c r="I294" s="2">
        <v>2</v>
      </c>
      <c r="J294" s="2">
        <v>0</v>
      </c>
      <c r="K294" s="2">
        <v>0</v>
      </c>
      <c r="L294" s="2">
        <v>0</v>
      </c>
      <c r="M294" s="2">
        <v>20</v>
      </c>
      <c r="N294" s="5">
        <v>0.55625000000000002</v>
      </c>
      <c r="O294" s="5">
        <v>9.0277777777777787E-3</v>
      </c>
      <c r="P294" s="5">
        <v>0.12152777777777778</v>
      </c>
      <c r="Q294" s="5">
        <v>0.42569444444444443</v>
      </c>
      <c r="R294" s="2">
        <v>9</v>
      </c>
      <c r="S294" s="2">
        <v>6</v>
      </c>
      <c r="T294" s="2">
        <v>60</v>
      </c>
      <c r="U294" s="21">
        <v>1</v>
      </c>
    </row>
    <row r="295" spans="1:21" ht="13.5" thickBot="1">
      <c r="A295" s="6" t="s">
        <v>13</v>
      </c>
      <c r="B295" s="7">
        <v>0</v>
      </c>
      <c r="C295" s="7">
        <v>0</v>
      </c>
      <c r="D295" s="7">
        <v>0</v>
      </c>
      <c r="E295" s="7">
        <v>1</v>
      </c>
      <c r="F295" s="7">
        <v>1</v>
      </c>
      <c r="G295" s="7">
        <v>0</v>
      </c>
      <c r="H295" s="7">
        <v>0</v>
      </c>
      <c r="I295" s="7">
        <v>0</v>
      </c>
      <c r="J295" s="7">
        <v>4</v>
      </c>
      <c r="K295" s="7">
        <v>0</v>
      </c>
      <c r="L295" s="7">
        <v>0</v>
      </c>
      <c r="M295" s="7">
        <v>15</v>
      </c>
      <c r="N295" s="8">
        <v>0.40138888888888885</v>
      </c>
      <c r="O295" s="8">
        <v>7.1527777777777787E-2</v>
      </c>
      <c r="P295" s="8">
        <v>9.7222222222222224E-3</v>
      </c>
      <c r="Q295" s="8">
        <v>0.32013888888888892</v>
      </c>
      <c r="R295" s="7">
        <v>0</v>
      </c>
      <c r="S295" s="7">
        <v>0</v>
      </c>
      <c r="T295" s="7">
        <v>0</v>
      </c>
      <c r="U295" s="21">
        <v>1</v>
      </c>
    </row>
    <row r="296" spans="1:21" ht="13.5" thickBot="1">
      <c r="A296" s="1" t="s">
        <v>14</v>
      </c>
      <c r="B296" s="2">
        <v>1</v>
      </c>
      <c r="C296" s="2">
        <v>0</v>
      </c>
      <c r="D296" s="2">
        <v>1</v>
      </c>
      <c r="E296" s="2">
        <v>3</v>
      </c>
      <c r="F296" s="2">
        <v>2</v>
      </c>
      <c r="G296" s="2">
        <v>0</v>
      </c>
      <c r="H296" s="2">
        <v>0</v>
      </c>
      <c r="I296" s="2">
        <v>0</v>
      </c>
      <c r="J296" s="2">
        <v>1</v>
      </c>
      <c r="K296" s="2">
        <v>0</v>
      </c>
      <c r="L296" s="2">
        <v>1</v>
      </c>
      <c r="M296" s="2">
        <v>31</v>
      </c>
      <c r="N296" s="5">
        <v>0.91249999999999998</v>
      </c>
      <c r="O296" s="5">
        <v>0.2590277777777778</v>
      </c>
      <c r="P296" s="5">
        <v>0.11597222222222221</v>
      </c>
      <c r="Q296" s="5">
        <v>0.53749999999999998</v>
      </c>
      <c r="R296" s="2">
        <v>14</v>
      </c>
      <c r="S296" s="2">
        <v>8</v>
      </c>
      <c r="T296" s="2">
        <v>63.6</v>
      </c>
      <c r="U296" s="21">
        <v>1</v>
      </c>
    </row>
    <row r="297" spans="1:21" ht="13.5" thickBot="1">
      <c r="A297" s="6" t="s">
        <v>15</v>
      </c>
      <c r="B297" s="7">
        <v>0</v>
      </c>
      <c r="C297" s="7">
        <v>2</v>
      </c>
      <c r="D297" s="7">
        <v>2</v>
      </c>
      <c r="E297" s="7">
        <v>2</v>
      </c>
      <c r="F297" s="7">
        <v>2</v>
      </c>
      <c r="G297" s="7">
        <v>4</v>
      </c>
      <c r="H297" s="7">
        <v>0</v>
      </c>
      <c r="I297" s="7">
        <v>0</v>
      </c>
      <c r="J297" s="7">
        <v>1</v>
      </c>
      <c r="K297" s="7">
        <v>1</v>
      </c>
      <c r="L297" s="7">
        <v>2</v>
      </c>
      <c r="M297" s="7">
        <v>27</v>
      </c>
      <c r="N297" s="8">
        <v>0.94305555555555554</v>
      </c>
      <c r="O297" s="8">
        <v>0.10416666666666667</v>
      </c>
      <c r="P297" s="8">
        <v>0.18611111111111112</v>
      </c>
      <c r="Q297" s="8">
        <v>0.65277777777777779</v>
      </c>
      <c r="R297" s="7">
        <v>0</v>
      </c>
      <c r="S297" s="7">
        <v>0</v>
      </c>
      <c r="T297" s="7">
        <v>0</v>
      </c>
      <c r="U297" s="21">
        <v>1</v>
      </c>
    </row>
    <row r="298" spans="1:21" ht="13.5" thickBot="1">
      <c r="A298" s="1" t="s">
        <v>16</v>
      </c>
      <c r="B298" s="2">
        <v>0</v>
      </c>
      <c r="C298" s="2">
        <v>0</v>
      </c>
      <c r="D298" s="2">
        <v>-1</v>
      </c>
      <c r="E298" s="2">
        <v>1</v>
      </c>
      <c r="F298" s="2">
        <v>1</v>
      </c>
      <c r="G298" s="2">
        <v>1</v>
      </c>
      <c r="H298" s="2">
        <v>0</v>
      </c>
      <c r="I298" s="2">
        <v>0</v>
      </c>
      <c r="J298" s="2">
        <v>3</v>
      </c>
      <c r="K298" s="2">
        <v>0</v>
      </c>
      <c r="L298" s="2">
        <v>0</v>
      </c>
      <c r="M298" s="2">
        <v>23</v>
      </c>
      <c r="N298" s="5">
        <v>0.53402777777777777</v>
      </c>
      <c r="O298" s="5">
        <v>1.7361111111111112E-2</v>
      </c>
      <c r="P298" s="5">
        <v>7.3611111111111113E-2</v>
      </c>
      <c r="Q298" s="5">
        <v>0.44305555555555554</v>
      </c>
      <c r="R298" s="2">
        <v>0</v>
      </c>
      <c r="S298" s="2">
        <v>0</v>
      </c>
      <c r="T298" s="2">
        <v>0</v>
      </c>
      <c r="U298" s="21">
        <v>1</v>
      </c>
    </row>
    <row r="299" spans="1:21" ht="13.5" thickBot="1">
      <c r="A299" s="6" t="s">
        <v>17</v>
      </c>
      <c r="B299" s="7">
        <v>0</v>
      </c>
      <c r="C299" s="7">
        <v>0</v>
      </c>
      <c r="D299" s="7">
        <v>-1</v>
      </c>
      <c r="E299" s="7">
        <v>0</v>
      </c>
      <c r="F299" s="7">
        <v>0</v>
      </c>
      <c r="G299" s="7">
        <v>1</v>
      </c>
      <c r="H299" s="7">
        <v>0</v>
      </c>
      <c r="I299" s="7">
        <v>0</v>
      </c>
      <c r="J299" s="7">
        <v>1</v>
      </c>
      <c r="K299" s="7">
        <v>0</v>
      </c>
      <c r="L299" s="7">
        <v>0</v>
      </c>
      <c r="M299" s="7">
        <v>6</v>
      </c>
      <c r="N299" s="8">
        <v>0.15138888888888888</v>
      </c>
      <c r="O299" s="8">
        <v>0</v>
      </c>
      <c r="P299" s="8">
        <v>0</v>
      </c>
      <c r="Q299" s="8">
        <v>0.15138888888888888</v>
      </c>
      <c r="R299" s="7">
        <v>0</v>
      </c>
      <c r="S299" s="7">
        <v>0</v>
      </c>
      <c r="T299" s="7">
        <v>0</v>
      </c>
      <c r="U299" s="21">
        <v>1</v>
      </c>
    </row>
  </sheetData>
  <hyperlinks>
    <hyperlink ref="A2" r:id="rId1" display="http://scores.espn.go.com/nhl/players/profile?playerId=96"/>
    <hyperlink ref="A3" r:id="rId2" display="http://scores.espn.go.com/nhl/players/profile?playerId=5470"/>
    <hyperlink ref="A4" r:id="rId3" display="http://scores.espn.go.com/nhl/players/profile?playerId=1898"/>
    <hyperlink ref="A5" r:id="rId4" display="http://scores.espn.go.com/nhl/players/profile?playerId=3773"/>
    <hyperlink ref="A6" r:id="rId5" display="http://scores.espn.go.com/nhl/players/profile?playerId=5171"/>
    <hyperlink ref="A7" r:id="rId6" display="http://scores.espn.go.com/nhl/players/profile?playerId=1171"/>
    <hyperlink ref="A8" r:id="rId7" display="http://scores.espn.go.com/nhl/players/profile?playerId=3548"/>
    <hyperlink ref="A9" r:id="rId8" display="http://scores.espn.go.com/nhl/players/profile?playerId=576"/>
    <hyperlink ref="A10" r:id="rId9" display="http://scores.espn.go.com/nhl/players/profile?playerId=587"/>
    <hyperlink ref="A11" r:id="rId10" display="http://scores.espn.go.com/nhl/players/profile?playerId=5201"/>
    <hyperlink ref="A12" r:id="rId11" display="http://scores.espn.go.com/nhl/players/profile?playerId=3652"/>
    <hyperlink ref="A13" r:id="rId12" display="http://scores.espn.go.com/nhl/players/profile?playerId=3619"/>
    <hyperlink ref="A14" r:id="rId13" display="http://scores.espn.go.com/nhl/players/profile?playerId=3906"/>
    <hyperlink ref="A15" r:id="rId14" display="http://scores.espn.go.com/nhl/players/profile?playerId=2100"/>
    <hyperlink ref="A16" r:id="rId15" display="http://scores.espn.go.com/nhl/players/profile?playerId=1225"/>
    <hyperlink ref="A17" r:id="rId16" display="http://scores.espn.go.com/nhl/players/profile?playerId=3451"/>
    <hyperlink ref="A18" r:id="rId17" display="http://scores.espn.go.com/nhl/players/profile?playerId=939"/>
    <hyperlink ref="A19" r:id="rId18" display="http://scores.espn.go.com/nhl/players/profile?playerId=3371"/>
    <hyperlink ref="A22" r:id="rId19" display="http://scores.espn.go.com/nhl/players/profile?playerId=96"/>
    <hyperlink ref="A23" r:id="rId20" display="http://scores.espn.go.com/nhl/players/profile?playerId=5470"/>
    <hyperlink ref="A24" r:id="rId21" display="http://scores.espn.go.com/nhl/players/profile?playerId=1898"/>
    <hyperlink ref="A25" r:id="rId22" display="http://scores.espn.go.com/nhl/players/profile?playerId=3773"/>
    <hyperlink ref="A26" r:id="rId23" display="http://scores.espn.go.com/nhl/players/profile?playerId=5171"/>
    <hyperlink ref="A27" r:id="rId24" display="http://scores.espn.go.com/nhl/players/profile?playerId=1171"/>
    <hyperlink ref="A28" r:id="rId25" display="http://scores.espn.go.com/nhl/players/profile?playerId=3548"/>
    <hyperlink ref="A29" r:id="rId26" display="http://scores.espn.go.com/nhl/players/profile?playerId=576"/>
    <hyperlink ref="A30" r:id="rId27" display="http://scores.espn.go.com/nhl/players/profile?playerId=587"/>
    <hyperlink ref="A31" r:id="rId28" display="http://scores.espn.go.com/nhl/players/profile?playerId=5201"/>
    <hyperlink ref="A32" r:id="rId29" display="http://scores.espn.go.com/nhl/players/profile?playerId=3652"/>
    <hyperlink ref="A33" r:id="rId30" display="http://scores.espn.go.com/nhl/players/profile?playerId=3619"/>
    <hyperlink ref="A34" r:id="rId31" display="http://scores.espn.go.com/nhl/players/profile?playerId=3906"/>
    <hyperlink ref="A35" r:id="rId32" display="http://scores.espn.go.com/nhl/players/profile?playerId=2100"/>
    <hyperlink ref="A36" r:id="rId33" display="http://scores.espn.go.com/nhl/players/profile?playerId=1225"/>
    <hyperlink ref="A37" r:id="rId34" display="http://scores.espn.go.com/nhl/players/profile?playerId=3451"/>
    <hyperlink ref="A38" r:id="rId35" display="http://scores.espn.go.com/nhl/players/profile?playerId=939"/>
    <hyperlink ref="A39" r:id="rId36" display="http://scores.espn.go.com/nhl/players/profile?playerId=3371"/>
    <hyperlink ref="A42" r:id="rId37" display="http://scores.espn.go.com/nhl/players/profile?playerId=96"/>
    <hyperlink ref="A43" r:id="rId38" display="http://scores.espn.go.com/nhl/players/profile?playerId=5470"/>
    <hyperlink ref="A44" r:id="rId39" display="http://scores.espn.go.com/nhl/players/profile?playerId=1898"/>
    <hyperlink ref="A45" r:id="rId40" display="http://scores.espn.go.com/nhl/players/profile?playerId=3773"/>
    <hyperlink ref="A46" r:id="rId41" display="http://scores.espn.go.com/nhl/players/profile?playerId=5125"/>
    <hyperlink ref="A47" r:id="rId42" display="http://scores.espn.go.com/nhl/players/profile?playerId=5171"/>
    <hyperlink ref="A48" r:id="rId43" display="http://scores.espn.go.com/nhl/players/profile?playerId=1171"/>
    <hyperlink ref="A49" r:id="rId44" display="http://scores.espn.go.com/nhl/players/profile?playerId=3548"/>
    <hyperlink ref="A50" r:id="rId45" display="http://scores.espn.go.com/nhl/players/profile?playerId=576"/>
    <hyperlink ref="A51" r:id="rId46" display="http://scores.espn.go.com/nhl/players/profile?playerId=587"/>
    <hyperlink ref="A52" r:id="rId47" display="http://scores.espn.go.com/nhl/players/profile?playerId=3652"/>
    <hyperlink ref="A53" r:id="rId48" display="http://scores.espn.go.com/nhl/players/profile?playerId=3619"/>
    <hyperlink ref="A54" r:id="rId49" display="http://scores.espn.go.com/nhl/players/profile?playerId=2100"/>
    <hyperlink ref="A55" r:id="rId50" display="http://scores.espn.go.com/nhl/players/profile?playerId=1225"/>
    <hyperlink ref="A56" r:id="rId51" display="http://scores.espn.go.com/nhl/players/profile?playerId=3451"/>
    <hyperlink ref="A57" r:id="rId52" display="http://scores.espn.go.com/nhl/players/profile?playerId=939"/>
    <hyperlink ref="A58" r:id="rId53" display="http://scores.espn.go.com/nhl/players/profile?playerId=3371"/>
    <hyperlink ref="A59" r:id="rId54" display="http://scores.espn.go.com/nhl/players/profile?playerId=996"/>
    <hyperlink ref="A82" r:id="rId55" display="http://scores.espn.go.com/nhl/players/profile?playerId=96"/>
    <hyperlink ref="A83" r:id="rId56" display="http://scores.espn.go.com/nhl/players/profile?playerId=5470"/>
    <hyperlink ref="A84" r:id="rId57" display="http://scores.espn.go.com/nhl/players/profile?playerId=1898"/>
    <hyperlink ref="A85" r:id="rId58" display="http://scores.espn.go.com/nhl/players/profile?playerId=3773"/>
    <hyperlink ref="A86" r:id="rId59" display="http://scores.espn.go.com/nhl/players/profile?playerId=5125"/>
    <hyperlink ref="A87" r:id="rId60" display="http://scores.espn.go.com/nhl/players/profile?playerId=5171"/>
    <hyperlink ref="A88" r:id="rId61" display="http://scores.espn.go.com/nhl/players/profile?playerId=1171"/>
    <hyperlink ref="A89" r:id="rId62" display="http://scores.espn.go.com/nhl/players/profile?playerId=576"/>
    <hyperlink ref="A90" r:id="rId63" display="http://scores.espn.go.com/nhl/players/profile?playerId=587"/>
    <hyperlink ref="A91" r:id="rId64" display="http://scores.espn.go.com/nhl/players/profile?playerId=5201"/>
    <hyperlink ref="A92" r:id="rId65" display="http://scores.espn.go.com/nhl/players/profile?playerId=3652"/>
    <hyperlink ref="A93" r:id="rId66" display="http://scores.espn.go.com/nhl/players/profile?playerId=3619"/>
    <hyperlink ref="A94" r:id="rId67" display="http://scores.espn.go.com/nhl/players/profile?playerId=2100"/>
    <hyperlink ref="A95" r:id="rId68" display="http://scores.espn.go.com/nhl/players/profile?playerId=1225"/>
    <hyperlink ref="A96" r:id="rId69" display="http://scores.espn.go.com/nhl/players/profile?playerId=3451"/>
    <hyperlink ref="A97" r:id="rId70" display="http://scores.espn.go.com/nhl/players/profile?playerId=939"/>
    <hyperlink ref="A98" r:id="rId71" display="http://scores.espn.go.com/nhl/players/profile?playerId=3371"/>
    <hyperlink ref="A99" r:id="rId72" display="http://scores.espn.go.com/nhl/players/profile?playerId=996"/>
    <hyperlink ref="A102" r:id="rId73" display="http://scores.espn.go.com/nhl/players/profile?playerId=96"/>
    <hyperlink ref="A103" r:id="rId74" display="http://scores.espn.go.com/nhl/players/profile?playerId=5470"/>
    <hyperlink ref="A104" r:id="rId75" display="http://scores.espn.go.com/nhl/players/profile?playerId=1898"/>
    <hyperlink ref="A105" r:id="rId76" display="http://scores.espn.go.com/nhl/players/profile?playerId=3773"/>
    <hyperlink ref="A106" r:id="rId77" display="http://scores.espn.go.com/nhl/players/profile?playerId=5125"/>
    <hyperlink ref="A107" r:id="rId78" display="http://scores.espn.go.com/nhl/players/profile?playerId=5171"/>
    <hyperlink ref="A108" r:id="rId79" display="http://scores.espn.go.com/nhl/players/profile?playerId=1171"/>
    <hyperlink ref="A109" r:id="rId80" display="http://scores.espn.go.com/nhl/players/profile?playerId=576"/>
    <hyperlink ref="A110" r:id="rId81" display="http://scores.espn.go.com/nhl/players/profile?playerId=587"/>
    <hyperlink ref="A111" r:id="rId82" display="http://scores.espn.go.com/nhl/players/profile?playerId=5201"/>
    <hyperlink ref="A112" r:id="rId83" display="http://scores.espn.go.com/nhl/players/profile?playerId=3652"/>
    <hyperlink ref="A113" r:id="rId84" display="http://scores.espn.go.com/nhl/players/profile?playerId=3619"/>
    <hyperlink ref="A114" r:id="rId85" display="http://scores.espn.go.com/nhl/players/profile?playerId=2100"/>
    <hyperlink ref="A115" r:id="rId86" display="http://scores.espn.go.com/nhl/players/profile?playerId=1225"/>
    <hyperlink ref="A116" r:id="rId87" display="http://scores.espn.go.com/nhl/players/profile?playerId=3451"/>
    <hyperlink ref="A117" r:id="rId88" display="http://scores.espn.go.com/nhl/players/profile?playerId=939"/>
    <hyperlink ref="A118" r:id="rId89" display="http://scores.espn.go.com/nhl/players/profile?playerId=3371"/>
    <hyperlink ref="A119" r:id="rId90" display="http://scores.espn.go.com/nhl/players/profile?playerId=996"/>
    <hyperlink ref="A122" r:id="rId91" display="http://scores.espn.go.com/nhl/players/profile?playerId=96"/>
    <hyperlink ref="A123" r:id="rId92" display="http://scores.espn.go.com/nhl/players/profile?playerId=5470"/>
    <hyperlink ref="A124" r:id="rId93" display="http://scores.espn.go.com/nhl/players/profile?playerId=1898"/>
    <hyperlink ref="A125" r:id="rId94" display="http://scores.espn.go.com/nhl/players/profile?playerId=3773"/>
    <hyperlink ref="A126" r:id="rId95" display="http://scores.espn.go.com/nhl/players/profile?playerId=5125"/>
    <hyperlink ref="A127" r:id="rId96" display="http://scores.espn.go.com/nhl/players/profile?playerId=5171"/>
    <hyperlink ref="A128" r:id="rId97" display="http://scores.espn.go.com/nhl/players/profile?playerId=1171"/>
    <hyperlink ref="A129" r:id="rId98" display="http://scores.espn.go.com/nhl/players/profile?playerId=3548"/>
    <hyperlink ref="A130" r:id="rId99" display="http://scores.espn.go.com/nhl/players/profile?playerId=576"/>
    <hyperlink ref="A131" r:id="rId100" display="http://scores.espn.go.com/nhl/players/profile?playerId=587"/>
    <hyperlink ref="A132" r:id="rId101" display="http://scores.espn.go.com/nhl/players/profile?playerId=5201"/>
    <hyperlink ref="A133" r:id="rId102" display="http://scores.espn.go.com/nhl/players/profile?playerId=3652"/>
    <hyperlink ref="A134" r:id="rId103" display="http://scores.espn.go.com/nhl/players/profile?playerId=3619"/>
    <hyperlink ref="A135" r:id="rId104" display="http://scores.espn.go.com/nhl/players/profile?playerId=1225"/>
    <hyperlink ref="A136" r:id="rId105" display="http://scores.espn.go.com/nhl/players/profile?playerId=3451"/>
    <hyperlink ref="A137" r:id="rId106" display="http://scores.espn.go.com/nhl/players/profile?playerId=939"/>
    <hyperlink ref="A138" r:id="rId107" display="http://scores.espn.go.com/nhl/players/profile?playerId=3371"/>
    <hyperlink ref="A139" r:id="rId108" display="http://scores.espn.go.com/nhl/players/profile?playerId=996"/>
    <hyperlink ref="A142" r:id="rId109" display="http://scores.espn.go.com/nhl/players/profile?playerId=96"/>
    <hyperlink ref="A143" r:id="rId110" display="http://scores.espn.go.com/nhl/players/profile?playerId=5470"/>
    <hyperlink ref="A144" r:id="rId111" display="http://scores.espn.go.com/nhl/players/profile?playerId=1898"/>
    <hyperlink ref="A145" r:id="rId112" display="http://scores.espn.go.com/nhl/players/profile?playerId=3773"/>
    <hyperlink ref="A146" r:id="rId113" display="http://scores.espn.go.com/nhl/players/profile?playerId=5125"/>
    <hyperlink ref="A147" r:id="rId114" display="http://scores.espn.go.com/nhl/players/profile?playerId=5171"/>
    <hyperlink ref="A148" r:id="rId115" display="http://scores.espn.go.com/nhl/players/profile?playerId=1171"/>
    <hyperlink ref="A149" r:id="rId116" display="http://scores.espn.go.com/nhl/players/profile?playerId=3548"/>
    <hyperlink ref="A150" r:id="rId117" display="http://scores.espn.go.com/nhl/players/profile?playerId=576"/>
    <hyperlink ref="A151" r:id="rId118" display="http://scores.espn.go.com/nhl/players/profile?playerId=587"/>
    <hyperlink ref="A152" r:id="rId119" display="http://scores.espn.go.com/nhl/players/profile?playerId=3652"/>
    <hyperlink ref="A153" r:id="rId120" display="http://scores.espn.go.com/nhl/players/profile?playerId=3619"/>
    <hyperlink ref="A154" r:id="rId121" display="http://scores.espn.go.com/nhl/players/profile?playerId=1225"/>
    <hyperlink ref="A155" r:id="rId122" display="http://scores.espn.go.com/nhl/players/profile?playerId=3451"/>
    <hyperlink ref="A156" r:id="rId123" display="http://scores.espn.go.com/nhl/players/profile?playerId=3233"/>
    <hyperlink ref="A157" r:id="rId124" display="http://scores.espn.go.com/nhl/players/profile?playerId=939"/>
    <hyperlink ref="A158" r:id="rId125" display="http://scores.espn.go.com/nhl/players/profile?playerId=3371"/>
    <hyperlink ref="A159" r:id="rId126" display="http://scores.espn.go.com/nhl/players/profile?playerId=996"/>
    <hyperlink ref="A162" r:id="rId127" display="http://scores.espn.go.com/nhl/players/profile?playerId=96"/>
    <hyperlink ref="A163" r:id="rId128" display="http://scores.espn.go.com/nhl/players/profile?playerId=5470"/>
    <hyperlink ref="A164" r:id="rId129" display="http://scores.espn.go.com/nhl/players/profile?playerId=1898"/>
    <hyperlink ref="A165" r:id="rId130" display="http://scores.espn.go.com/nhl/players/profile?playerId=3773"/>
    <hyperlink ref="A166" r:id="rId131" display="http://scores.espn.go.com/nhl/players/profile?playerId=5125"/>
    <hyperlink ref="A167" r:id="rId132" display="http://scores.espn.go.com/nhl/players/profile?playerId=5171"/>
    <hyperlink ref="A168" r:id="rId133" display="http://scores.espn.go.com/nhl/players/profile?playerId=1171"/>
    <hyperlink ref="A169" r:id="rId134" display="http://scores.espn.go.com/nhl/players/profile?playerId=1456"/>
    <hyperlink ref="A170" r:id="rId135" display="http://scores.espn.go.com/nhl/players/profile?playerId=576"/>
    <hyperlink ref="A171" r:id="rId136" display="http://scores.espn.go.com/nhl/players/profile?playerId=587"/>
    <hyperlink ref="A172" r:id="rId137" display="http://scores.espn.go.com/nhl/players/profile?playerId=3652"/>
    <hyperlink ref="A173" r:id="rId138" display="http://scores.espn.go.com/nhl/players/profile?playerId=3619"/>
    <hyperlink ref="A174" r:id="rId139" display="http://scores.espn.go.com/nhl/players/profile?playerId=1225"/>
    <hyperlink ref="A175" r:id="rId140" display="http://scores.espn.go.com/nhl/players/profile?playerId=3451"/>
    <hyperlink ref="A176" r:id="rId141" display="http://scores.espn.go.com/nhl/players/profile?playerId=3233"/>
    <hyperlink ref="A177" r:id="rId142" display="http://scores.espn.go.com/nhl/players/profile?playerId=939"/>
    <hyperlink ref="A178" r:id="rId143" display="http://scores.espn.go.com/nhl/players/profile?playerId=3371"/>
    <hyperlink ref="A179" r:id="rId144" display="http://scores.espn.go.com/nhl/players/profile?playerId=996"/>
    <hyperlink ref="A182" r:id="rId145" display="http://scores.espn.go.com/nhl/players/profile?playerId=96"/>
    <hyperlink ref="A183" r:id="rId146" display="http://scores.espn.go.com/nhl/players/profile?playerId=5470"/>
    <hyperlink ref="A184" r:id="rId147" display="http://scores.espn.go.com/nhl/players/profile?playerId=1898"/>
    <hyperlink ref="A185" r:id="rId148" display="http://scores.espn.go.com/nhl/players/profile?playerId=3773"/>
    <hyperlink ref="A186" r:id="rId149" display="http://scores.espn.go.com/nhl/players/profile?playerId=5125"/>
    <hyperlink ref="A187" r:id="rId150" display="http://scores.espn.go.com/nhl/players/profile?playerId=5171"/>
    <hyperlink ref="A188" r:id="rId151" display="http://scores.espn.go.com/nhl/players/profile?playerId=1171"/>
    <hyperlink ref="A189" r:id="rId152" display="http://scores.espn.go.com/nhl/players/profile?playerId=1456"/>
    <hyperlink ref="A190" r:id="rId153" display="http://scores.espn.go.com/nhl/players/profile?playerId=576"/>
    <hyperlink ref="A191" r:id="rId154" display="http://scores.espn.go.com/nhl/players/profile?playerId=587"/>
    <hyperlink ref="A192" r:id="rId155" display="http://scores.espn.go.com/nhl/players/profile?playerId=3652"/>
    <hyperlink ref="A193" r:id="rId156" display="http://scores.espn.go.com/nhl/players/profile?playerId=3619"/>
    <hyperlink ref="A194" r:id="rId157" display="http://scores.espn.go.com/nhl/players/profile?playerId=1225"/>
    <hyperlink ref="A195" r:id="rId158" display="http://scores.espn.go.com/nhl/players/profile?playerId=3451"/>
    <hyperlink ref="A196" r:id="rId159" display="http://scores.espn.go.com/nhl/players/profile?playerId=3233"/>
    <hyperlink ref="A197" r:id="rId160" display="http://scores.espn.go.com/nhl/players/profile?playerId=939"/>
    <hyperlink ref="A198" r:id="rId161" display="http://scores.espn.go.com/nhl/players/profile?playerId=3371"/>
    <hyperlink ref="A199" r:id="rId162" display="http://scores.espn.go.com/nhl/players/profile?playerId=996"/>
    <hyperlink ref="A202" r:id="rId163" display="http://scores.espn.go.com/nhl/players/profile?playerId=96"/>
    <hyperlink ref="A203" r:id="rId164" display="http://scores.espn.go.com/nhl/players/profile?playerId=5470"/>
    <hyperlink ref="A204" r:id="rId165" display="http://scores.espn.go.com/nhl/players/profile?playerId=1898"/>
    <hyperlink ref="A205" r:id="rId166" display="http://scores.espn.go.com/nhl/players/profile?playerId=3773"/>
    <hyperlink ref="A206" r:id="rId167" display="http://scores.espn.go.com/nhl/players/profile?playerId=5125"/>
    <hyperlink ref="A207" r:id="rId168" display="http://scores.espn.go.com/nhl/players/profile?playerId=5171"/>
    <hyperlink ref="A208" r:id="rId169" display="http://scores.espn.go.com/nhl/players/profile?playerId=1171"/>
    <hyperlink ref="A209" r:id="rId170" display="http://scores.espn.go.com/nhl/players/profile?playerId=1456"/>
    <hyperlink ref="A210" r:id="rId171" display="http://scores.espn.go.com/nhl/players/profile?playerId=576"/>
    <hyperlink ref="A211" r:id="rId172" display="http://scores.espn.go.com/nhl/players/profile?playerId=587"/>
    <hyperlink ref="A212" r:id="rId173" display="http://scores.espn.go.com/nhl/players/profile?playerId=3652"/>
    <hyperlink ref="A213" r:id="rId174" display="http://scores.espn.go.com/nhl/players/profile?playerId=3619"/>
    <hyperlink ref="A214" r:id="rId175" display="http://scores.espn.go.com/nhl/players/profile?playerId=1225"/>
    <hyperlink ref="A215" r:id="rId176" display="http://scores.espn.go.com/nhl/players/profile?playerId=3451"/>
    <hyperlink ref="A216" r:id="rId177" display="http://scores.espn.go.com/nhl/players/profile?playerId=3233"/>
    <hyperlink ref="A217" r:id="rId178" display="http://scores.espn.go.com/nhl/players/profile?playerId=939"/>
    <hyperlink ref="A218" r:id="rId179" display="http://scores.espn.go.com/nhl/players/profile?playerId=3371"/>
    <hyperlink ref="A219" r:id="rId180" display="http://scores.espn.go.com/nhl/players/profile?playerId=996"/>
    <hyperlink ref="A222" r:id="rId181" display="http://scores.espn.go.com/nhl/players/profile?playerId=96"/>
    <hyperlink ref="A223" r:id="rId182" display="http://scores.espn.go.com/nhl/players/profile?playerId=1898"/>
    <hyperlink ref="A224" r:id="rId183" display="http://scores.espn.go.com/nhl/players/profile?playerId=3773"/>
    <hyperlink ref="A225" r:id="rId184" display="http://scores.espn.go.com/nhl/players/profile?playerId=5125"/>
    <hyperlink ref="A226" r:id="rId185" display="http://scores.espn.go.com/nhl/players/profile?playerId=5171"/>
    <hyperlink ref="A227" r:id="rId186" display="http://scores.espn.go.com/nhl/players/profile?playerId=1171"/>
    <hyperlink ref="A228" r:id="rId187" display="http://scores.espn.go.com/nhl/players/profile?playerId=1456"/>
    <hyperlink ref="A229" r:id="rId188" display="http://scores.espn.go.com/nhl/players/profile?playerId=576"/>
    <hyperlink ref="A230" r:id="rId189" display="http://scores.espn.go.com/nhl/players/profile?playerId=587"/>
    <hyperlink ref="A231" r:id="rId190" display="http://scores.espn.go.com/nhl/players/profile?playerId=3652"/>
    <hyperlink ref="A232" r:id="rId191" display="http://scores.espn.go.com/nhl/players/profile?playerId=3619"/>
    <hyperlink ref="A233" r:id="rId192" display="http://scores.espn.go.com/nhl/players/profile?playerId=2100"/>
    <hyperlink ref="A234" r:id="rId193" display="http://scores.espn.go.com/nhl/players/profile?playerId=1225"/>
    <hyperlink ref="A235" r:id="rId194" display="http://scores.espn.go.com/nhl/players/profile?playerId=3451"/>
    <hyperlink ref="A236" r:id="rId195" display="http://scores.espn.go.com/nhl/players/profile?playerId=3233"/>
    <hyperlink ref="A237" r:id="rId196" display="http://scores.espn.go.com/nhl/players/profile?playerId=939"/>
    <hyperlink ref="A238" r:id="rId197" display="http://scores.espn.go.com/nhl/players/profile?playerId=3371"/>
    <hyperlink ref="A239" r:id="rId198" display="http://scores.espn.go.com/nhl/players/profile?playerId=996"/>
    <hyperlink ref="A242" r:id="rId199" display="http://scores.espn.go.com/nhl/players/profile?playerId=96"/>
    <hyperlink ref="A243" r:id="rId200" display="http://scores.espn.go.com/nhl/players/profile?playerId=1898"/>
    <hyperlink ref="A244" r:id="rId201" display="http://scores.espn.go.com/nhl/players/profile?playerId=3773"/>
    <hyperlink ref="A245" r:id="rId202" display="http://scores.espn.go.com/nhl/players/profile?playerId=5125"/>
    <hyperlink ref="A246" r:id="rId203" display="http://scores.espn.go.com/nhl/players/profile?playerId=5171"/>
    <hyperlink ref="A247" r:id="rId204" display="http://scores.espn.go.com/nhl/players/profile?playerId=1171"/>
    <hyperlink ref="A248" r:id="rId205" display="http://scores.espn.go.com/nhl/players/profile?playerId=1456"/>
    <hyperlink ref="A249" r:id="rId206" display="http://scores.espn.go.com/nhl/players/profile?playerId=3548"/>
    <hyperlink ref="A250" r:id="rId207" display="http://scores.espn.go.com/nhl/players/profile?playerId=576"/>
    <hyperlink ref="A251" r:id="rId208" display="http://scores.espn.go.com/nhl/players/profile?playerId=587"/>
    <hyperlink ref="A252" r:id="rId209" display="http://scores.espn.go.com/nhl/players/profile?playerId=3652"/>
    <hyperlink ref="A253" r:id="rId210" display="http://scores.espn.go.com/nhl/players/profile?playerId=2100"/>
    <hyperlink ref="A254" r:id="rId211" display="http://scores.espn.go.com/nhl/players/profile?playerId=1225"/>
    <hyperlink ref="A255" r:id="rId212" display="http://scores.espn.go.com/nhl/players/profile?playerId=3451"/>
    <hyperlink ref="A256" r:id="rId213" display="http://scores.espn.go.com/nhl/players/profile?playerId=3233"/>
    <hyperlink ref="A257" r:id="rId214" display="http://scores.espn.go.com/nhl/players/profile?playerId=939"/>
    <hyperlink ref="A258" r:id="rId215" display="http://scores.espn.go.com/nhl/players/profile?playerId=3371"/>
    <hyperlink ref="A259" r:id="rId216" display="http://scores.espn.go.com/nhl/players/profile?playerId=996"/>
    <hyperlink ref="A262" r:id="rId217" display="http://scores.espn.go.com/nhl/players/profile?playerId=96"/>
    <hyperlink ref="A263" r:id="rId218" display="http://scores.espn.go.com/nhl/players/profile?playerId=1898"/>
    <hyperlink ref="A264" r:id="rId219" display="http://scores.espn.go.com/nhl/players/profile?playerId=3773"/>
    <hyperlink ref="A265" r:id="rId220" display="http://scores.espn.go.com/nhl/players/profile?playerId=5125"/>
    <hyperlink ref="A266" r:id="rId221" display="http://scores.espn.go.com/nhl/players/profile?playerId=5171"/>
    <hyperlink ref="A267" r:id="rId222" display="http://scores.espn.go.com/nhl/players/profile?playerId=1171"/>
    <hyperlink ref="A268" r:id="rId223" display="http://scores.espn.go.com/nhl/players/profile?playerId=1456"/>
    <hyperlink ref="A269" r:id="rId224" display="http://scores.espn.go.com/nhl/players/profile?playerId=576"/>
    <hyperlink ref="A270" r:id="rId225" display="http://scores.espn.go.com/nhl/players/profile?playerId=5376"/>
    <hyperlink ref="A271" r:id="rId226" display="http://scores.espn.go.com/nhl/players/profile?playerId=587"/>
    <hyperlink ref="A272" r:id="rId227" display="http://scores.espn.go.com/nhl/players/profile?playerId=3652"/>
    <hyperlink ref="A273" r:id="rId228" display="http://scores.espn.go.com/nhl/players/profile?playerId=2100"/>
    <hyperlink ref="A274" r:id="rId229" display="http://scores.espn.go.com/nhl/players/profile?playerId=1225"/>
    <hyperlink ref="A275" r:id="rId230" display="http://scores.espn.go.com/nhl/players/profile?playerId=3233"/>
    <hyperlink ref="A276" r:id="rId231" display="http://scores.espn.go.com/nhl/players/profile?playerId=939"/>
    <hyperlink ref="A277" r:id="rId232" display="http://scores.espn.go.com/nhl/players/profile?playerId=3371"/>
    <hyperlink ref="A278" r:id="rId233" display="http://scores.espn.go.com/nhl/players/profile?playerId=996"/>
    <hyperlink ref="A279" r:id="rId234" display="http://scores.espn.go.com/nhl/players/profile?playerId=4928"/>
    <hyperlink ref="A282" r:id="rId235" display="http://scores.espn.go.com/nhl/players/profile?playerId=96"/>
    <hyperlink ref="A283" r:id="rId236" display="http://scores.espn.go.com/nhl/players/profile?playerId=1898"/>
    <hyperlink ref="A284" r:id="rId237" display="http://scores.espn.go.com/nhl/players/profile?playerId=3773"/>
    <hyperlink ref="A285" r:id="rId238" display="http://scores.espn.go.com/nhl/players/profile?playerId=5125"/>
    <hyperlink ref="A286" r:id="rId239" display="http://scores.espn.go.com/nhl/players/profile?playerId=5171"/>
    <hyperlink ref="A287" r:id="rId240" display="http://scores.espn.go.com/nhl/players/profile?playerId=1171"/>
    <hyperlink ref="A288" r:id="rId241" display="http://scores.espn.go.com/nhl/players/profile?playerId=1456"/>
    <hyperlink ref="A289" r:id="rId242" display="http://scores.espn.go.com/nhl/players/profile?playerId=576"/>
    <hyperlink ref="A290" r:id="rId243" display="http://scores.espn.go.com/nhl/players/profile?playerId=5376"/>
    <hyperlink ref="A291" r:id="rId244" display="http://scores.espn.go.com/nhl/players/profile?playerId=587"/>
    <hyperlink ref="A292" r:id="rId245" display="http://scores.espn.go.com/nhl/players/profile?playerId=3652"/>
    <hyperlink ref="A293" r:id="rId246" display="http://scores.espn.go.com/nhl/players/profile?playerId=2100"/>
    <hyperlink ref="A294" r:id="rId247" display="http://scores.espn.go.com/nhl/players/profile?playerId=1225"/>
    <hyperlink ref="A295" r:id="rId248" display="http://scores.espn.go.com/nhl/players/profile?playerId=3233"/>
    <hyperlink ref="A296" r:id="rId249" display="http://scores.espn.go.com/nhl/players/profile?playerId=939"/>
    <hyperlink ref="A297" r:id="rId250" display="http://scores.espn.go.com/nhl/players/profile?playerId=3371"/>
    <hyperlink ref="A298" r:id="rId251" display="http://scores.espn.go.com/nhl/players/profile?playerId=996"/>
    <hyperlink ref="A299" r:id="rId252" display="http://scores.espn.go.com/nhl/players/profile?playerId=492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6"/>
  <sheetViews>
    <sheetView topLeftCell="A149" workbookViewId="0">
      <selection activeCell="E52" sqref="E52"/>
    </sheetView>
  </sheetViews>
  <sheetFormatPr defaultRowHeight="12.75"/>
  <cols>
    <col min="1" max="1" width="20.1406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</row>
    <row r="2" spans="1:21">
      <c r="A2" s="35" t="s">
        <v>120</v>
      </c>
    </row>
    <row r="3" spans="1:21" ht="13.5" thickBot="1">
      <c r="A3" s="1" t="s">
        <v>0</v>
      </c>
      <c r="B3" s="2">
        <v>0</v>
      </c>
      <c r="C3" s="2">
        <v>0</v>
      </c>
      <c r="D3" s="2">
        <v>0</v>
      </c>
      <c r="E3" s="2">
        <v>2</v>
      </c>
      <c r="F3" s="2">
        <v>2</v>
      </c>
      <c r="G3" s="2">
        <v>2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25</v>
      </c>
      <c r="N3" s="4">
        <v>1.0722222222222222</v>
      </c>
      <c r="O3" s="5">
        <v>8.5416666666666655E-2</v>
      </c>
      <c r="P3" s="5">
        <v>6.805555555555555E-2</v>
      </c>
      <c r="Q3" s="5">
        <v>0.91875000000000007</v>
      </c>
      <c r="R3" s="2">
        <v>0</v>
      </c>
      <c r="S3" s="2">
        <v>0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2</v>
      </c>
      <c r="J4" s="7">
        <v>3</v>
      </c>
      <c r="K4" s="7">
        <v>1</v>
      </c>
      <c r="L4" s="7">
        <v>0</v>
      </c>
      <c r="M4" s="7">
        <v>24</v>
      </c>
      <c r="N4" s="8">
        <v>0.89166666666666661</v>
      </c>
      <c r="O4" s="8">
        <v>4.3750000000000004E-2</v>
      </c>
      <c r="P4" s="8">
        <v>0</v>
      </c>
      <c r="Q4" s="8">
        <v>0.84791666666666676</v>
      </c>
      <c r="R4" s="7">
        <v>0</v>
      </c>
      <c r="S4" s="7">
        <v>0</v>
      </c>
      <c r="T4" s="7">
        <v>0</v>
      </c>
      <c r="U4" s="15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27</v>
      </c>
      <c r="N5" s="5">
        <v>0.91249999999999998</v>
      </c>
      <c r="O5" s="5">
        <v>4.3750000000000004E-2</v>
      </c>
      <c r="P5" s="5">
        <v>8.0555555555555561E-2</v>
      </c>
      <c r="Q5" s="5">
        <v>0.78819444444444453</v>
      </c>
      <c r="R5" s="2">
        <v>9</v>
      </c>
      <c r="S5" s="2">
        <v>6</v>
      </c>
      <c r="T5" s="2">
        <v>60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2</v>
      </c>
      <c r="G6" s="7">
        <v>0</v>
      </c>
      <c r="H6" s="7">
        <v>0</v>
      </c>
      <c r="I6" s="7">
        <v>0</v>
      </c>
      <c r="J6" s="7">
        <v>3</v>
      </c>
      <c r="K6" s="7">
        <v>0</v>
      </c>
      <c r="L6" s="7">
        <v>0</v>
      </c>
      <c r="M6" s="7">
        <v>21</v>
      </c>
      <c r="N6" s="8">
        <v>0.62361111111111112</v>
      </c>
      <c r="O6" s="8">
        <v>2.0833333333333333E-3</v>
      </c>
      <c r="P6" s="8">
        <v>5.9027777777777783E-2</v>
      </c>
      <c r="Q6" s="8">
        <v>0.5625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55</v>
      </c>
      <c r="B7" s="2">
        <v>0</v>
      </c>
      <c r="C7" s="2">
        <v>0</v>
      </c>
      <c r="D7" s="2">
        <v>0</v>
      </c>
      <c r="E7" s="2">
        <v>2</v>
      </c>
      <c r="F7" s="2">
        <v>2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18</v>
      </c>
      <c r="N7" s="5">
        <v>0.6381944444444444</v>
      </c>
      <c r="O7" s="5">
        <v>4.3750000000000004E-2</v>
      </c>
      <c r="P7" s="5">
        <v>0</v>
      </c>
      <c r="Q7" s="5">
        <v>0.59444444444444444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4</v>
      </c>
      <c r="B8" s="7">
        <v>0</v>
      </c>
      <c r="C8" s="7">
        <v>0</v>
      </c>
      <c r="D8" s="7">
        <v>1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2</v>
      </c>
      <c r="M8" s="7">
        <v>23</v>
      </c>
      <c r="N8" s="8">
        <v>0.76458333333333339</v>
      </c>
      <c r="O8" s="8">
        <v>4.1666666666666664E-2</v>
      </c>
      <c r="P8" s="8">
        <v>4.027777777777778E-2</v>
      </c>
      <c r="Q8" s="8">
        <v>0.68263888888888891</v>
      </c>
      <c r="R8" s="7">
        <v>1</v>
      </c>
      <c r="S8" s="7">
        <v>0</v>
      </c>
      <c r="T8" s="7">
        <v>100</v>
      </c>
      <c r="U8" s="15">
        <v>1</v>
      </c>
    </row>
    <row r="9" spans="1:21" ht="13.5" thickBot="1">
      <c r="A9" s="1" t="s">
        <v>5</v>
      </c>
      <c r="B9" s="2">
        <v>0</v>
      </c>
      <c r="C9" s="2">
        <v>1</v>
      </c>
      <c r="D9" s="2">
        <v>1</v>
      </c>
      <c r="E9" s="2">
        <v>2</v>
      </c>
      <c r="F9" s="2">
        <v>2</v>
      </c>
      <c r="G9" s="2">
        <v>1</v>
      </c>
      <c r="H9" s="2">
        <v>1</v>
      </c>
      <c r="I9" s="2">
        <v>2</v>
      </c>
      <c r="J9" s="2">
        <v>0</v>
      </c>
      <c r="K9" s="2">
        <v>0</v>
      </c>
      <c r="L9" s="2">
        <v>0</v>
      </c>
      <c r="M9" s="2">
        <v>25</v>
      </c>
      <c r="N9" s="5">
        <v>0.76180555555555562</v>
      </c>
      <c r="O9" s="5">
        <v>0</v>
      </c>
      <c r="P9" s="5">
        <v>5.486111111111111E-2</v>
      </c>
      <c r="Q9" s="5">
        <v>0.70694444444444438</v>
      </c>
      <c r="R9" s="2">
        <v>0</v>
      </c>
      <c r="S9" s="2">
        <v>0</v>
      </c>
      <c r="T9" s="2">
        <v>0</v>
      </c>
      <c r="U9" s="15">
        <v>1</v>
      </c>
    </row>
    <row r="10" spans="1:21" ht="13.5" thickBot="1">
      <c r="A10" s="6" t="s">
        <v>6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  <c r="G10" s="7">
        <v>1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26</v>
      </c>
      <c r="N10" s="8">
        <v>0.81527777777777777</v>
      </c>
      <c r="O10" s="8">
        <v>8.5416666666666655E-2</v>
      </c>
      <c r="P10" s="8">
        <v>0.11458333333333333</v>
      </c>
      <c r="Q10" s="8">
        <v>0.61527777777777781</v>
      </c>
      <c r="R10" s="7">
        <v>4</v>
      </c>
      <c r="S10" s="7">
        <v>6</v>
      </c>
      <c r="T10" s="7">
        <v>40</v>
      </c>
      <c r="U10" s="15">
        <v>1</v>
      </c>
    </row>
    <row r="11" spans="1:21" ht="13.5" thickBot="1">
      <c r="A11" s="1" t="s">
        <v>83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12</v>
      </c>
      <c r="N11" s="5">
        <v>0.31041666666666667</v>
      </c>
      <c r="O11" s="5">
        <v>0</v>
      </c>
      <c r="P11" s="5">
        <v>0</v>
      </c>
      <c r="Q11" s="5">
        <v>0.31041666666666667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25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19</v>
      </c>
      <c r="N12" s="8">
        <v>0.48194444444444445</v>
      </c>
      <c r="O12" s="8">
        <v>0</v>
      </c>
      <c r="P12" s="8">
        <v>9.5138888888888884E-2</v>
      </c>
      <c r="Q12" s="8">
        <v>0.38680555555555557</v>
      </c>
      <c r="R12" s="7">
        <v>1</v>
      </c>
      <c r="S12" s="7">
        <v>2</v>
      </c>
      <c r="T12" s="7">
        <v>33.299999999999997</v>
      </c>
      <c r="U12" s="15">
        <v>1</v>
      </c>
    </row>
    <row r="13" spans="1:21" ht="13.5" thickBot="1">
      <c r="A13" s="1" t="s">
        <v>7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2">
        <v>0</v>
      </c>
      <c r="H13" s="2">
        <v>1</v>
      </c>
      <c r="I13" s="2">
        <v>2</v>
      </c>
      <c r="J13" s="2">
        <v>0</v>
      </c>
      <c r="K13" s="2">
        <v>0</v>
      </c>
      <c r="L13" s="2">
        <v>1</v>
      </c>
      <c r="M13" s="2">
        <v>15</v>
      </c>
      <c r="N13" s="5">
        <v>0.49652777777777773</v>
      </c>
      <c r="O13" s="5">
        <v>0</v>
      </c>
      <c r="P13" s="5">
        <v>0</v>
      </c>
      <c r="Q13" s="5">
        <v>0.49652777777777773</v>
      </c>
      <c r="R13" s="2">
        <v>0</v>
      </c>
      <c r="S13" s="2">
        <v>0</v>
      </c>
      <c r="T13" s="2">
        <v>0</v>
      </c>
      <c r="U13" s="15">
        <v>1</v>
      </c>
    </row>
    <row r="14" spans="1:21" ht="13.5" thickBot="1">
      <c r="A14" s="6" t="s">
        <v>10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1</v>
      </c>
      <c r="H14" s="7">
        <v>0</v>
      </c>
      <c r="I14" s="7">
        <v>0</v>
      </c>
      <c r="J14" s="7">
        <v>7</v>
      </c>
      <c r="K14" s="7">
        <v>1</v>
      </c>
      <c r="L14" s="7">
        <v>0</v>
      </c>
      <c r="M14" s="7">
        <v>25</v>
      </c>
      <c r="N14" s="8">
        <v>0.96875</v>
      </c>
      <c r="O14" s="8">
        <v>0</v>
      </c>
      <c r="P14" s="8">
        <v>9.7916666666666666E-2</v>
      </c>
      <c r="Q14" s="8">
        <v>0.87083333333333324</v>
      </c>
      <c r="R14" s="7">
        <v>0</v>
      </c>
      <c r="S14" s="7">
        <v>0</v>
      </c>
      <c r="T14" s="7">
        <v>0</v>
      </c>
      <c r="U14" s="15">
        <v>1</v>
      </c>
    </row>
    <row r="15" spans="1:21" ht="13.5" thickBot="1">
      <c r="A15" s="1" t="s">
        <v>11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0</v>
      </c>
      <c r="M15" s="2">
        <v>23</v>
      </c>
      <c r="N15" s="5">
        <v>0.54375000000000007</v>
      </c>
      <c r="O15" s="5">
        <v>0</v>
      </c>
      <c r="P15" s="5">
        <v>0.11458333333333333</v>
      </c>
      <c r="Q15" s="5">
        <v>0.4291666666666667</v>
      </c>
      <c r="R15" s="2">
        <v>10</v>
      </c>
      <c r="S15" s="2">
        <v>4</v>
      </c>
      <c r="T15" s="2">
        <v>71.400000000000006</v>
      </c>
      <c r="U15" s="15">
        <v>1</v>
      </c>
    </row>
    <row r="16" spans="1:21" ht="13.5" thickBot="1">
      <c r="A16" s="6" t="s">
        <v>13</v>
      </c>
      <c r="B16" s="7">
        <v>1</v>
      </c>
      <c r="C16" s="7">
        <v>0</v>
      </c>
      <c r="D16" s="7">
        <v>1</v>
      </c>
      <c r="E16" s="7">
        <v>2</v>
      </c>
      <c r="F16" s="7">
        <v>1</v>
      </c>
      <c r="G16" s="7">
        <v>0</v>
      </c>
      <c r="H16" s="7">
        <v>0</v>
      </c>
      <c r="I16" s="7">
        <v>0</v>
      </c>
      <c r="J16" s="7">
        <v>2</v>
      </c>
      <c r="K16" s="7">
        <v>0</v>
      </c>
      <c r="L16" s="7">
        <v>2</v>
      </c>
      <c r="M16" s="7">
        <v>19</v>
      </c>
      <c r="N16" s="8">
        <v>0.57152777777777775</v>
      </c>
      <c r="O16" s="8">
        <v>3.9583333333333331E-2</v>
      </c>
      <c r="P16" s="8">
        <v>0</v>
      </c>
      <c r="Q16" s="8">
        <v>0.53194444444444444</v>
      </c>
      <c r="R16" s="7">
        <v>0</v>
      </c>
      <c r="S16" s="7">
        <v>0</v>
      </c>
      <c r="T16" s="7">
        <v>0</v>
      </c>
      <c r="U16" s="15">
        <v>1</v>
      </c>
    </row>
    <row r="17" spans="1:21" ht="13.5" thickBot="1">
      <c r="A17" s="1" t="s">
        <v>14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2</v>
      </c>
      <c r="M17" s="2">
        <v>24</v>
      </c>
      <c r="N17" s="5">
        <v>0.77083333333333337</v>
      </c>
      <c r="O17" s="5">
        <v>4.1666666666666664E-2</v>
      </c>
      <c r="P17" s="5">
        <v>5.486111111111111E-2</v>
      </c>
      <c r="Q17" s="5">
        <v>0.6743055555555556</v>
      </c>
      <c r="R17" s="2">
        <v>5</v>
      </c>
      <c r="S17" s="2">
        <v>6</v>
      </c>
      <c r="T17" s="2">
        <v>45.5</v>
      </c>
      <c r="U17" s="15">
        <v>1</v>
      </c>
    </row>
    <row r="18" spans="1:21" ht="13.5" thickBot="1">
      <c r="A18" s="6" t="s">
        <v>15</v>
      </c>
      <c r="B18" s="7">
        <v>0</v>
      </c>
      <c r="C18" s="7">
        <v>1</v>
      </c>
      <c r="D18" s="7">
        <v>1</v>
      </c>
      <c r="E18" s="7">
        <v>1</v>
      </c>
      <c r="F18" s="7">
        <v>1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25</v>
      </c>
      <c r="N18" s="8">
        <v>0.80625000000000002</v>
      </c>
      <c r="O18" s="8">
        <v>0</v>
      </c>
      <c r="P18" s="8">
        <v>0.12291666666666667</v>
      </c>
      <c r="Q18" s="8">
        <v>0.68333333333333324</v>
      </c>
      <c r="R18" s="7">
        <v>0</v>
      </c>
      <c r="S18" s="7">
        <v>0</v>
      </c>
      <c r="T18" s="7">
        <v>0</v>
      </c>
      <c r="U18" s="15">
        <v>1</v>
      </c>
    </row>
    <row r="19" spans="1:21" ht="13.5" thickBot="1">
      <c r="A19" s="1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3</v>
      </c>
      <c r="M19" s="2">
        <v>22</v>
      </c>
      <c r="N19" s="5">
        <v>0.68194444444444446</v>
      </c>
      <c r="O19" s="5">
        <v>0</v>
      </c>
      <c r="P19" s="5">
        <v>9.7222222222222224E-2</v>
      </c>
      <c r="Q19" s="5">
        <v>0.58472222222222225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0</v>
      </c>
      <c r="L20" s="7">
        <v>0</v>
      </c>
      <c r="M20" s="7">
        <v>6</v>
      </c>
      <c r="N20" s="8">
        <v>0.13819444444444443</v>
      </c>
      <c r="O20" s="8">
        <v>0</v>
      </c>
      <c r="P20" s="8">
        <v>0</v>
      </c>
      <c r="Q20" s="8">
        <v>0.13819444444444443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 ht="13.5" thickBot="1">
      <c r="A22" s="1" t="s">
        <v>121</v>
      </c>
      <c r="B22" s="2">
        <v>29</v>
      </c>
      <c r="C22" s="2">
        <v>0</v>
      </c>
      <c r="D22" s="2">
        <v>29</v>
      </c>
      <c r="E22" s="2">
        <v>1</v>
      </c>
      <c r="F22" s="4">
        <v>2.5</v>
      </c>
      <c r="G22" s="2">
        <v>0</v>
      </c>
      <c r="U22" s="15">
        <v>1</v>
      </c>
    </row>
    <row r="23" spans="1:21">
      <c r="U23" s="15">
        <v>1</v>
      </c>
    </row>
    <row r="24" spans="1:21">
      <c r="A24" t="s">
        <v>122</v>
      </c>
      <c r="U24" s="15">
        <v>1</v>
      </c>
    </row>
    <row r="25" spans="1:21" ht="13.5" thickBot="1">
      <c r="A25" s="1" t="s">
        <v>0</v>
      </c>
      <c r="B25" s="2">
        <v>0</v>
      </c>
      <c r="C25" s="2">
        <v>1</v>
      </c>
      <c r="D25" s="2">
        <v>-1</v>
      </c>
      <c r="E25" s="2">
        <v>4</v>
      </c>
      <c r="F25" s="2">
        <v>4</v>
      </c>
      <c r="G25" s="2">
        <v>3</v>
      </c>
      <c r="H25" s="2">
        <v>1</v>
      </c>
      <c r="I25" s="2">
        <v>2</v>
      </c>
      <c r="J25" s="2">
        <v>1</v>
      </c>
      <c r="K25" s="2">
        <v>1</v>
      </c>
      <c r="L25" s="2">
        <v>2</v>
      </c>
      <c r="M25" s="2">
        <v>28</v>
      </c>
      <c r="N25" s="4">
        <v>1.0562500000000001</v>
      </c>
      <c r="O25" s="5">
        <v>0.11527777777777777</v>
      </c>
      <c r="P25" s="5">
        <v>6.5277777777777782E-2</v>
      </c>
      <c r="Q25" s="5">
        <v>0.87569444444444444</v>
      </c>
      <c r="R25" s="2">
        <v>0</v>
      </c>
      <c r="S25" s="2">
        <v>0</v>
      </c>
      <c r="T25" s="2">
        <v>0</v>
      </c>
      <c r="U25" s="15">
        <v>1</v>
      </c>
    </row>
    <row r="26" spans="1:21" ht="13.5" thickBot="1">
      <c r="A26" s="6" t="s">
        <v>1</v>
      </c>
      <c r="B26" s="7">
        <v>1</v>
      </c>
      <c r="C26" s="7">
        <v>0</v>
      </c>
      <c r="D26" s="7">
        <v>-1</v>
      </c>
      <c r="E26" s="7">
        <v>2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2</v>
      </c>
      <c r="M26" s="7">
        <v>26</v>
      </c>
      <c r="N26" s="8">
        <v>0.90555555555555556</v>
      </c>
      <c r="O26" s="8">
        <v>3.8194444444444441E-2</v>
      </c>
      <c r="P26" s="8">
        <v>0</v>
      </c>
      <c r="Q26" s="8">
        <v>0.86736111111111114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2</v>
      </c>
      <c r="B27" s="2">
        <v>0</v>
      </c>
      <c r="C27" s="2">
        <v>0</v>
      </c>
      <c r="D27" s="2">
        <v>1</v>
      </c>
      <c r="E27" s="2">
        <v>7</v>
      </c>
      <c r="F27" s="2">
        <v>7</v>
      </c>
      <c r="G27" s="2">
        <v>3</v>
      </c>
      <c r="H27" s="2">
        <v>1</v>
      </c>
      <c r="I27" s="2">
        <v>2</v>
      </c>
      <c r="J27" s="2">
        <v>3</v>
      </c>
      <c r="K27" s="2">
        <v>0</v>
      </c>
      <c r="L27" s="2">
        <v>1</v>
      </c>
      <c r="M27" s="2">
        <v>29</v>
      </c>
      <c r="N27" s="5">
        <v>0.83124999999999993</v>
      </c>
      <c r="O27" s="5">
        <v>3.8194444444444441E-2</v>
      </c>
      <c r="P27" s="5">
        <v>4.7916666666666663E-2</v>
      </c>
      <c r="Q27" s="5">
        <v>0.74513888888888891</v>
      </c>
      <c r="R27" s="2">
        <v>5</v>
      </c>
      <c r="S27" s="2">
        <v>6</v>
      </c>
      <c r="T27" s="2">
        <v>45.5</v>
      </c>
      <c r="U27" s="15">
        <v>1</v>
      </c>
    </row>
    <row r="28" spans="1:21" ht="13.5" thickBot="1">
      <c r="A28" s="6" t="s">
        <v>3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27</v>
      </c>
      <c r="N28" s="8">
        <v>0.83888888888888891</v>
      </c>
      <c r="O28" s="8">
        <v>7.9861111111111105E-2</v>
      </c>
      <c r="P28" s="8">
        <v>7.2222222222222229E-2</v>
      </c>
      <c r="Q28" s="8">
        <v>0.68680555555555556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123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4</v>
      </c>
      <c r="N29" s="5">
        <v>9.4444444444444442E-2</v>
      </c>
      <c r="O29" s="5">
        <v>0</v>
      </c>
      <c r="P29" s="5">
        <v>0</v>
      </c>
      <c r="Q29" s="5">
        <v>9.4444444444444442E-2</v>
      </c>
      <c r="R29" s="2">
        <v>0</v>
      </c>
      <c r="S29" s="2">
        <v>0</v>
      </c>
      <c r="T29" s="2">
        <v>0</v>
      </c>
      <c r="U29" s="15">
        <v>1</v>
      </c>
    </row>
    <row r="30" spans="1:21" ht="13.5" thickBot="1">
      <c r="A30" s="6" t="s">
        <v>55</v>
      </c>
      <c r="B30" s="7">
        <v>0</v>
      </c>
      <c r="C30" s="7">
        <v>1</v>
      </c>
      <c r="D30" s="7">
        <v>0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22</v>
      </c>
      <c r="N30" s="8">
        <v>0.66875000000000007</v>
      </c>
      <c r="O30" s="8">
        <v>0</v>
      </c>
      <c r="P30" s="8">
        <v>0</v>
      </c>
      <c r="Q30" s="8">
        <v>0.66875000000000007</v>
      </c>
      <c r="R30" s="7">
        <v>0</v>
      </c>
      <c r="S30" s="7">
        <v>1</v>
      </c>
      <c r="T30" s="7">
        <v>0</v>
      </c>
      <c r="U30" s="15">
        <v>1</v>
      </c>
    </row>
    <row r="31" spans="1:21" ht="13.5" thickBot="1">
      <c r="A31" s="1" t="s">
        <v>4</v>
      </c>
      <c r="B31" s="2">
        <v>0</v>
      </c>
      <c r="C31" s="2">
        <v>2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23</v>
      </c>
      <c r="N31" s="5">
        <v>0.78541666666666676</v>
      </c>
      <c r="O31" s="5">
        <v>8.6805555555555566E-2</v>
      </c>
      <c r="P31" s="5">
        <v>3.888888888888889E-2</v>
      </c>
      <c r="Q31" s="5">
        <v>0.65972222222222221</v>
      </c>
      <c r="R31" s="2">
        <v>0</v>
      </c>
      <c r="S31" s="2">
        <v>1</v>
      </c>
      <c r="T31" s="2">
        <v>0</v>
      </c>
      <c r="U31" s="15">
        <v>1</v>
      </c>
    </row>
    <row r="32" spans="1:21" ht="13.5" thickBot="1">
      <c r="A32" s="6" t="s">
        <v>5</v>
      </c>
      <c r="B32" s="7">
        <v>0</v>
      </c>
      <c r="C32" s="7">
        <v>1</v>
      </c>
      <c r="D32" s="7">
        <v>0</v>
      </c>
      <c r="E32" s="7">
        <v>1</v>
      </c>
      <c r="F32" s="7">
        <v>1</v>
      </c>
      <c r="G32" s="7">
        <v>2</v>
      </c>
      <c r="H32" s="7">
        <v>0</v>
      </c>
      <c r="I32" s="7">
        <v>0</v>
      </c>
      <c r="J32" s="7">
        <v>1</v>
      </c>
      <c r="K32" s="7">
        <v>0</v>
      </c>
      <c r="L32" s="7">
        <v>1</v>
      </c>
      <c r="M32" s="7">
        <v>24</v>
      </c>
      <c r="N32" s="8">
        <v>0.80555555555555547</v>
      </c>
      <c r="O32" s="8">
        <v>9.7222222222222224E-3</v>
      </c>
      <c r="P32" s="8">
        <v>5.9027777777777783E-2</v>
      </c>
      <c r="Q32" s="8">
        <v>0.7368055555555556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6</v>
      </c>
      <c r="B33" s="2">
        <v>1</v>
      </c>
      <c r="C33" s="2">
        <v>0</v>
      </c>
      <c r="D33" s="2">
        <v>0</v>
      </c>
      <c r="E33" s="2">
        <v>2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4</v>
      </c>
      <c r="M33" s="2">
        <v>30</v>
      </c>
      <c r="N33" s="5">
        <v>0.99652777777777779</v>
      </c>
      <c r="O33" s="5">
        <v>9.6527777777777768E-2</v>
      </c>
      <c r="P33" s="5">
        <v>8.9583333333333334E-2</v>
      </c>
      <c r="Q33" s="5">
        <v>0.81041666666666667</v>
      </c>
      <c r="R33" s="2">
        <v>4</v>
      </c>
      <c r="S33" s="2">
        <v>4</v>
      </c>
      <c r="T33" s="2">
        <v>50</v>
      </c>
      <c r="U33" s="15">
        <v>1</v>
      </c>
    </row>
    <row r="34" spans="1:21" ht="13.5" thickBot="1">
      <c r="A34" s="6" t="s">
        <v>83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5</v>
      </c>
      <c r="J34" s="7">
        <v>0</v>
      </c>
      <c r="K34" s="7">
        <v>0</v>
      </c>
      <c r="L34" s="7">
        <v>0</v>
      </c>
      <c r="M34" s="7">
        <v>5</v>
      </c>
      <c r="N34" s="8">
        <v>0.14166666666666666</v>
      </c>
      <c r="O34" s="8">
        <v>0</v>
      </c>
      <c r="P34" s="8">
        <v>0</v>
      </c>
      <c r="Q34" s="8">
        <v>0.14166666666666666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25</v>
      </c>
      <c r="B35" s="2">
        <v>1</v>
      </c>
      <c r="C35" s="2">
        <v>0</v>
      </c>
      <c r="D35" s="2">
        <v>1</v>
      </c>
      <c r="E35" s="2">
        <v>2</v>
      </c>
      <c r="F35" s="2">
        <v>1</v>
      </c>
      <c r="G35" s="2">
        <v>0</v>
      </c>
      <c r="H35" s="2">
        <v>1</v>
      </c>
      <c r="I35" s="2">
        <v>5</v>
      </c>
      <c r="J35" s="2">
        <v>0</v>
      </c>
      <c r="K35" s="2">
        <v>0</v>
      </c>
      <c r="L35" s="2">
        <v>1</v>
      </c>
      <c r="M35" s="2">
        <v>15</v>
      </c>
      <c r="N35" s="5">
        <v>0.38263888888888892</v>
      </c>
      <c r="O35" s="5">
        <v>0</v>
      </c>
      <c r="P35" s="5">
        <v>6.805555555555555E-2</v>
      </c>
      <c r="Q35" s="5">
        <v>0.31458333333333333</v>
      </c>
      <c r="R35" s="2">
        <v>1</v>
      </c>
      <c r="S35" s="2">
        <v>1</v>
      </c>
      <c r="T35" s="2">
        <v>50</v>
      </c>
      <c r="U35" s="15">
        <v>1</v>
      </c>
    </row>
    <row r="36" spans="1:21" ht="13.5" thickBot="1">
      <c r="A36" s="6" t="s">
        <v>7</v>
      </c>
      <c r="B36" s="7">
        <v>0</v>
      </c>
      <c r="C36" s="7">
        <v>0</v>
      </c>
      <c r="D36" s="7">
        <v>-1</v>
      </c>
      <c r="E36" s="7">
        <v>1</v>
      </c>
      <c r="F36" s="7">
        <v>1</v>
      </c>
      <c r="G36" s="7">
        <v>1</v>
      </c>
      <c r="H36" s="7">
        <v>0</v>
      </c>
      <c r="I36" s="7">
        <v>0</v>
      </c>
      <c r="J36" s="7">
        <v>3</v>
      </c>
      <c r="K36" s="7">
        <v>0</v>
      </c>
      <c r="L36" s="7">
        <v>0</v>
      </c>
      <c r="M36" s="7">
        <v>14</v>
      </c>
      <c r="N36" s="8">
        <v>0.35138888888888892</v>
      </c>
      <c r="O36" s="8">
        <v>0</v>
      </c>
      <c r="P36" s="8">
        <v>0</v>
      </c>
      <c r="Q36" s="8">
        <v>0.35138888888888892</v>
      </c>
      <c r="R36" s="7">
        <v>0</v>
      </c>
      <c r="S36" s="7">
        <v>0</v>
      </c>
      <c r="T36" s="7">
        <v>0</v>
      </c>
      <c r="U36" s="15">
        <v>1</v>
      </c>
    </row>
    <row r="37" spans="1:21" ht="13.5" thickBot="1">
      <c r="A37" s="1" t="s">
        <v>10</v>
      </c>
      <c r="B37" s="2">
        <v>0</v>
      </c>
      <c r="C37" s="2">
        <v>0</v>
      </c>
      <c r="D37" s="2">
        <v>-1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1</v>
      </c>
      <c r="M37" s="2">
        <v>26</v>
      </c>
      <c r="N37" s="5">
        <v>0.75277777777777777</v>
      </c>
      <c r="O37" s="5">
        <v>1.0416666666666666E-2</v>
      </c>
      <c r="P37" s="5">
        <v>6.5277777777777782E-2</v>
      </c>
      <c r="Q37" s="5">
        <v>0.67708333333333337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11</v>
      </c>
      <c r="B38" s="7">
        <v>0</v>
      </c>
      <c r="C38" s="7">
        <v>0</v>
      </c>
      <c r="D38" s="7">
        <v>1</v>
      </c>
      <c r="E38" s="7">
        <v>3</v>
      </c>
      <c r="F38" s="7">
        <v>3</v>
      </c>
      <c r="G38" s="7">
        <v>0</v>
      </c>
      <c r="H38" s="7">
        <v>0</v>
      </c>
      <c r="I38" s="7">
        <v>0</v>
      </c>
      <c r="J38" s="7">
        <v>2</v>
      </c>
      <c r="K38" s="7">
        <v>0</v>
      </c>
      <c r="L38" s="7">
        <v>0</v>
      </c>
      <c r="M38" s="7">
        <v>25</v>
      </c>
      <c r="N38" s="8">
        <v>0.67499999999999993</v>
      </c>
      <c r="O38" s="8">
        <v>0</v>
      </c>
      <c r="P38" s="8">
        <v>7.9861111111111105E-2</v>
      </c>
      <c r="Q38" s="8">
        <v>0.59513888888888888</v>
      </c>
      <c r="R38" s="7">
        <v>8</v>
      </c>
      <c r="S38" s="7">
        <v>7</v>
      </c>
      <c r="T38" s="7">
        <v>53.3</v>
      </c>
      <c r="U38" s="15">
        <v>1</v>
      </c>
    </row>
    <row r="39" spans="1:21" ht="13.5" thickBot="1">
      <c r="A39" s="1" t="s">
        <v>13</v>
      </c>
      <c r="B39" s="2">
        <v>0</v>
      </c>
      <c r="C39" s="2">
        <v>0</v>
      </c>
      <c r="D39" s="2">
        <v>-1</v>
      </c>
      <c r="E39" s="2">
        <v>2</v>
      </c>
      <c r="F39" s="2">
        <v>2</v>
      </c>
      <c r="G39" s="2">
        <v>0</v>
      </c>
      <c r="H39" s="2">
        <v>0</v>
      </c>
      <c r="I39" s="2">
        <v>0</v>
      </c>
      <c r="J39" s="2">
        <v>3</v>
      </c>
      <c r="K39" s="2">
        <v>0</v>
      </c>
      <c r="L39" s="2">
        <v>0</v>
      </c>
      <c r="M39" s="2">
        <v>23</v>
      </c>
      <c r="N39" s="5">
        <v>0.65347222222222223</v>
      </c>
      <c r="O39" s="5">
        <v>2.8472222222222222E-2</v>
      </c>
      <c r="P39" s="5">
        <v>0</v>
      </c>
      <c r="Q39" s="5">
        <v>0.625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14</v>
      </c>
      <c r="B40" s="7">
        <v>0</v>
      </c>
      <c r="C40" s="7">
        <v>0</v>
      </c>
      <c r="D40" s="7">
        <v>-3</v>
      </c>
      <c r="E40" s="7">
        <v>3</v>
      </c>
      <c r="F40" s="7">
        <v>3</v>
      </c>
      <c r="G40" s="7">
        <v>0</v>
      </c>
      <c r="H40" s="7">
        <v>0</v>
      </c>
      <c r="I40" s="7">
        <v>0</v>
      </c>
      <c r="J40" s="7">
        <v>2</v>
      </c>
      <c r="K40" s="7">
        <v>4</v>
      </c>
      <c r="L40" s="7">
        <v>3</v>
      </c>
      <c r="M40" s="7">
        <v>29</v>
      </c>
      <c r="N40" s="8">
        <v>0.94791666666666663</v>
      </c>
      <c r="O40" s="8">
        <v>8.6805555555555566E-2</v>
      </c>
      <c r="P40" s="8">
        <v>6.8749999999999992E-2</v>
      </c>
      <c r="Q40" s="8">
        <v>0.79236111111111107</v>
      </c>
      <c r="R40" s="7">
        <v>11</v>
      </c>
      <c r="S40" s="7">
        <v>8</v>
      </c>
      <c r="T40" s="7">
        <v>57.9</v>
      </c>
      <c r="U40" s="15">
        <v>1</v>
      </c>
    </row>
    <row r="41" spans="1:21" ht="13.5" thickBot="1">
      <c r="A41" s="1" t="s">
        <v>15</v>
      </c>
      <c r="B41" s="2">
        <v>0</v>
      </c>
      <c r="C41" s="2">
        <v>0</v>
      </c>
      <c r="D41" s="2">
        <v>0</v>
      </c>
      <c r="E41" s="2">
        <v>2</v>
      </c>
      <c r="F41" s="2">
        <v>2</v>
      </c>
      <c r="G41" s="2">
        <v>1</v>
      </c>
      <c r="H41" s="2">
        <v>1</v>
      </c>
      <c r="I41" s="2">
        <v>2</v>
      </c>
      <c r="J41" s="2">
        <v>0</v>
      </c>
      <c r="K41" s="2">
        <v>0</v>
      </c>
      <c r="L41" s="2">
        <v>0</v>
      </c>
      <c r="M41" s="2">
        <v>26</v>
      </c>
      <c r="N41" s="5">
        <v>0.76527777777777783</v>
      </c>
      <c r="O41" s="5">
        <v>3.4722222222222224E-2</v>
      </c>
      <c r="P41" s="5">
        <v>5.9027777777777783E-2</v>
      </c>
      <c r="Q41" s="5">
        <v>0.67152777777777783</v>
      </c>
      <c r="R41" s="2">
        <v>0</v>
      </c>
      <c r="S41" s="2">
        <v>0</v>
      </c>
      <c r="T41" s="2">
        <v>0</v>
      </c>
      <c r="U41" s="15">
        <v>1</v>
      </c>
    </row>
    <row r="42" spans="1:21" ht="13.5" thickBot="1">
      <c r="A42" s="6" t="s">
        <v>16</v>
      </c>
      <c r="B42" s="7">
        <v>0</v>
      </c>
      <c r="C42" s="7">
        <v>0</v>
      </c>
      <c r="D42" s="7">
        <v>0</v>
      </c>
      <c r="E42" s="7">
        <v>2</v>
      </c>
      <c r="F42" s="7">
        <v>2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26</v>
      </c>
      <c r="N42" s="8">
        <v>0.72361111111111109</v>
      </c>
      <c r="O42" s="8">
        <v>0</v>
      </c>
      <c r="P42" s="8">
        <v>7.2222222222222229E-2</v>
      </c>
      <c r="Q42" s="8">
        <v>0.65138888888888891</v>
      </c>
      <c r="R42" s="7">
        <v>0</v>
      </c>
      <c r="S42" s="7">
        <v>0</v>
      </c>
      <c r="T42" s="7">
        <v>0</v>
      </c>
      <c r="U42" s="15">
        <v>1</v>
      </c>
    </row>
    <row r="43" spans="1:21">
      <c r="U43" s="15">
        <v>1</v>
      </c>
    </row>
    <row r="44" spans="1:21" ht="13.5" thickBot="1">
      <c r="A44" s="1" t="s">
        <v>121</v>
      </c>
      <c r="B44" s="2">
        <v>47</v>
      </c>
      <c r="C44" s="2">
        <v>4</v>
      </c>
      <c r="D44" s="2">
        <v>43</v>
      </c>
      <c r="E44" s="2">
        <v>0.91500000000000004</v>
      </c>
      <c r="F44" s="4">
        <v>2.4270833333333335</v>
      </c>
      <c r="G44" s="2">
        <v>0</v>
      </c>
      <c r="U44" s="15">
        <v>1</v>
      </c>
    </row>
    <row r="45" spans="1:21">
      <c r="U45" s="15">
        <v>1</v>
      </c>
    </row>
    <row r="46" spans="1:21">
      <c r="A46" t="s">
        <v>124</v>
      </c>
      <c r="U46" s="15">
        <v>1</v>
      </c>
    </row>
    <row r="47" spans="1:21" ht="13.5" thickBot="1">
      <c r="A47" s="6" t="s">
        <v>0</v>
      </c>
      <c r="B47" s="7">
        <v>0</v>
      </c>
      <c r="C47" s="7">
        <v>0</v>
      </c>
      <c r="D47" s="7">
        <v>-1</v>
      </c>
      <c r="E47" s="7">
        <v>1</v>
      </c>
      <c r="F47" s="7">
        <v>1</v>
      </c>
      <c r="G47" s="7">
        <v>1</v>
      </c>
      <c r="H47" s="7">
        <v>2</v>
      </c>
      <c r="I47" s="7">
        <v>4</v>
      </c>
      <c r="J47" s="7">
        <v>1</v>
      </c>
      <c r="K47" s="7">
        <v>1</v>
      </c>
      <c r="L47" s="7">
        <v>1</v>
      </c>
      <c r="M47" s="7">
        <v>25</v>
      </c>
      <c r="N47" s="9">
        <v>1.2208333333333334</v>
      </c>
      <c r="O47" s="8">
        <v>0.28402777777777777</v>
      </c>
      <c r="P47" s="8">
        <v>3.2638888888888891E-2</v>
      </c>
      <c r="Q47" s="8">
        <v>0.90416666666666667</v>
      </c>
      <c r="R47" s="7">
        <v>0</v>
      </c>
      <c r="S47" s="7">
        <v>0</v>
      </c>
      <c r="T47" s="7">
        <v>0</v>
      </c>
      <c r="U47" s="15">
        <v>1</v>
      </c>
    </row>
    <row r="48" spans="1:21" ht="13.5" thickBot="1">
      <c r="A48" s="1" t="s">
        <v>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5</v>
      </c>
      <c r="J48" s="2">
        <v>3</v>
      </c>
      <c r="K48" s="2">
        <v>2</v>
      </c>
      <c r="L48" s="2">
        <v>1</v>
      </c>
      <c r="M48" s="2">
        <v>21</v>
      </c>
      <c r="N48" s="5">
        <v>0.7944444444444444</v>
      </c>
      <c r="O48" s="5">
        <v>0.11875000000000001</v>
      </c>
      <c r="P48" s="5">
        <v>0</v>
      </c>
      <c r="Q48" s="5">
        <v>0.67569444444444438</v>
      </c>
      <c r="R48" s="2">
        <v>2</v>
      </c>
      <c r="S48" s="2">
        <v>0</v>
      </c>
      <c r="T48" s="2">
        <v>100</v>
      </c>
      <c r="U48" s="15">
        <v>1</v>
      </c>
    </row>
    <row r="49" spans="1:21" ht="13.5" thickBot="1">
      <c r="A49" s="6" t="s">
        <v>2</v>
      </c>
      <c r="B49" s="7">
        <v>0</v>
      </c>
      <c r="C49" s="7">
        <v>0</v>
      </c>
      <c r="D49" s="7">
        <v>0</v>
      </c>
      <c r="E49" s="7">
        <v>5</v>
      </c>
      <c r="F49" s="7">
        <v>5</v>
      </c>
      <c r="G49" s="7">
        <v>0</v>
      </c>
      <c r="H49" s="7">
        <v>0</v>
      </c>
      <c r="I49" s="7">
        <v>0</v>
      </c>
      <c r="J49" s="7">
        <v>2</v>
      </c>
      <c r="K49" s="7">
        <v>1</v>
      </c>
      <c r="L49" s="7">
        <v>3</v>
      </c>
      <c r="M49" s="7">
        <v>24</v>
      </c>
      <c r="N49" s="8">
        <v>0.84097222222222223</v>
      </c>
      <c r="O49" s="8">
        <v>0.11875000000000001</v>
      </c>
      <c r="P49" s="8">
        <v>1.1111111111111112E-2</v>
      </c>
      <c r="Q49" s="8">
        <v>0.71111111111111114</v>
      </c>
      <c r="R49" s="7">
        <v>10</v>
      </c>
      <c r="S49" s="7">
        <v>5</v>
      </c>
      <c r="T49" s="7">
        <v>66.7</v>
      </c>
      <c r="U49" s="15">
        <v>1</v>
      </c>
    </row>
    <row r="50" spans="1:21" ht="13.5" thickBot="1">
      <c r="A50" s="1" t="s">
        <v>3</v>
      </c>
      <c r="B50" s="2">
        <v>0</v>
      </c>
      <c r="C50" s="2">
        <v>0</v>
      </c>
      <c r="D50" s="2">
        <v>-1</v>
      </c>
      <c r="E50" s="2">
        <v>3</v>
      </c>
      <c r="F50" s="2">
        <v>3</v>
      </c>
      <c r="G50" s="2">
        <v>1</v>
      </c>
      <c r="H50" s="2">
        <v>0</v>
      </c>
      <c r="I50" s="2">
        <v>0</v>
      </c>
      <c r="J50" s="2">
        <v>5</v>
      </c>
      <c r="K50" s="2">
        <v>0</v>
      </c>
      <c r="L50" s="2">
        <v>0</v>
      </c>
      <c r="M50" s="2">
        <v>26</v>
      </c>
      <c r="N50" s="5">
        <v>0.89583333333333337</v>
      </c>
      <c r="O50" s="5">
        <v>0.19583333333333333</v>
      </c>
      <c r="P50" s="5">
        <v>5.6944444444444443E-2</v>
      </c>
      <c r="Q50" s="5">
        <v>0.6430555555555556</v>
      </c>
      <c r="R50" s="2">
        <v>0</v>
      </c>
      <c r="S50" s="2">
        <v>0</v>
      </c>
      <c r="T50" s="2">
        <v>0</v>
      </c>
      <c r="U50" s="15">
        <v>1</v>
      </c>
    </row>
    <row r="51" spans="1:21" ht="13.5" thickBot="1">
      <c r="A51" s="6" t="s">
        <v>55</v>
      </c>
      <c r="B51" s="7">
        <v>0</v>
      </c>
      <c r="C51" s="7">
        <v>0</v>
      </c>
      <c r="D51" s="7">
        <v>0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19</v>
      </c>
      <c r="N51" s="8">
        <v>0.66736111111111107</v>
      </c>
      <c r="O51" s="8">
        <v>3.2638888888888891E-2</v>
      </c>
      <c r="P51" s="8">
        <v>0</v>
      </c>
      <c r="Q51" s="8">
        <v>0.63472222222222219</v>
      </c>
      <c r="R51" s="7">
        <v>0</v>
      </c>
      <c r="S51" s="7">
        <v>0</v>
      </c>
      <c r="T51" s="7">
        <v>0</v>
      </c>
      <c r="U51" s="15">
        <v>1</v>
      </c>
    </row>
    <row r="52" spans="1:21" ht="13.5" thickBot="1">
      <c r="A52" s="1" t="s">
        <v>4</v>
      </c>
      <c r="B52" s="2">
        <v>0</v>
      </c>
      <c r="C52" s="2">
        <v>0</v>
      </c>
      <c r="D52" s="2">
        <v>0</v>
      </c>
      <c r="E52" s="2">
        <v>11</v>
      </c>
      <c r="F52" s="2">
        <v>11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1</v>
      </c>
      <c r="M52" s="2">
        <v>25</v>
      </c>
      <c r="N52" s="5">
        <v>0.85763888888888884</v>
      </c>
      <c r="O52" s="5">
        <v>0.18958333333333333</v>
      </c>
      <c r="P52" s="5">
        <v>2.2222222222222223E-2</v>
      </c>
      <c r="Q52" s="5">
        <v>0.64583333333333337</v>
      </c>
      <c r="R52" s="2">
        <v>0</v>
      </c>
      <c r="S52" s="2">
        <v>1</v>
      </c>
      <c r="T52" s="2">
        <v>0</v>
      </c>
      <c r="U52" s="15">
        <v>1</v>
      </c>
    </row>
    <row r="53" spans="1:21" ht="13.5" thickBot="1">
      <c r="A53" s="6" t="s">
        <v>5</v>
      </c>
      <c r="B53" s="7">
        <v>0</v>
      </c>
      <c r="C53" s="7">
        <v>0</v>
      </c>
      <c r="D53" s="7">
        <v>0</v>
      </c>
      <c r="E53" s="7">
        <v>1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22</v>
      </c>
      <c r="N53" s="8">
        <v>0.71875</v>
      </c>
      <c r="O53" s="8">
        <v>6.9444444444444447E-4</v>
      </c>
      <c r="P53" s="8">
        <v>6.3888888888888884E-2</v>
      </c>
      <c r="Q53" s="8">
        <v>0.65416666666666667</v>
      </c>
      <c r="R53" s="7">
        <v>0</v>
      </c>
      <c r="S53" s="7">
        <v>0</v>
      </c>
      <c r="T53" s="7">
        <v>0</v>
      </c>
      <c r="U53" s="15">
        <v>1</v>
      </c>
    </row>
    <row r="54" spans="1:21" ht="13.5" thickBot="1">
      <c r="A54" s="1" t="s">
        <v>6</v>
      </c>
      <c r="B54" s="2">
        <v>0</v>
      </c>
      <c r="C54" s="2">
        <v>0</v>
      </c>
      <c r="D54" s="2">
        <v>-1</v>
      </c>
      <c r="E54" s="2">
        <v>2</v>
      </c>
      <c r="F54" s="2">
        <v>2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1</v>
      </c>
      <c r="M54" s="2">
        <v>26</v>
      </c>
      <c r="N54" s="5">
        <v>0.90694444444444444</v>
      </c>
      <c r="O54" s="5">
        <v>0.17847222222222223</v>
      </c>
      <c r="P54" s="5">
        <v>9.0972222222222218E-2</v>
      </c>
      <c r="Q54" s="5">
        <v>0.63750000000000007</v>
      </c>
      <c r="R54" s="2">
        <v>2</v>
      </c>
      <c r="S54" s="2">
        <v>2</v>
      </c>
      <c r="T54" s="2">
        <v>50</v>
      </c>
      <c r="U54" s="15">
        <v>1</v>
      </c>
    </row>
    <row r="55" spans="1:21" ht="13.5" thickBot="1">
      <c r="A55" s="6" t="s">
        <v>83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4</v>
      </c>
      <c r="N55" s="8">
        <v>9.2361111111111116E-2</v>
      </c>
      <c r="O55" s="8">
        <v>0</v>
      </c>
      <c r="P55" s="8">
        <v>0</v>
      </c>
      <c r="Q55" s="8">
        <v>9.2361111111111116E-2</v>
      </c>
      <c r="R55" s="7">
        <v>0</v>
      </c>
      <c r="S55" s="7">
        <v>0</v>
      </c>
      <c r="T55" s="7">
        <v>0</v>
      </c>
      <c r="U55" s="15">
        <v>1</v>
      </c>
    </row>
    <row r="56" spans="1:21" ht="13.5" thickBot="1">
      <c r="A56" s="1" t="s">
        <v>25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12</v>
      </c>
      <c r="N56" s="5">
        <v>0.28958333333333336</v>
      </c>
      <c r="O56" s="5">
        <v>0</v>
      </c>
      <c r="P56" s="5">
        <v>5.6250000000000001E-2</v>
      </c>
      <c r="Q56" s="5">
        <v>0.23333333333333331</v>
      </c>
      <c r="R56" s="2">
        <v>0</v>
      </c>
      <c r="S56" s="2">
        <v>1</v>
      </c>
      <c r="T56" s="2">
        <v>0</v>
      </c>
      <c r="U56" s="15">
        <v>1</v>
      </c>
    </row>
    <row r="57" spans="1:21" ht="13.5" thickBot="1">
      <c r="A57" s="6" t="s">
        <v>7</v>
      </c>
      <c r="B57" s="7">
        <v>0</v>
      </c>
      <c r="C57" s="7">
        <v>0</v>
      </c>
      <c r="D57" s="7">
        <v>-1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17</v>
      </c>
      <c r="N57" s="8">
        <v>0.51736111111111105</v>
      </c>
      <c r="O57" s="8">
        <v>0</v>
      </c>
      <c r="P57" s="8">
        <v>0</v>
      </c>
      <c r="Q57" s="8">
        <v>0.51736111111111105</v>
      </c>
      <c r="R57" s="7">
        <v>0</v>
      </c>
      <c r="S57" s="7">
        <v>1</v>
      </c>
      <c r="T57" s="7">
        <v>0</v>
      </c>
      <c r="U57" s="15">
        <v>1</v>
      </c>
    </row>
    <row r="58" spans="1:21" ht="13.5" thickBot="1">
      <c r="A58" s="1" t="s">
        <v>9</v>
      </c>
      <c r="B58" s="2">
        <v>0</v>
      </c>
      <c r="C58" s="2">
        <v>0</v>
      </c>
      <c r="D58" s="2">
        <v>-1</v>
      </c>
      <c r="E58" s="2">
        <v>2</v>
      </c>
      <c r="F58" s="2">
        <v>2</v>
      </c>
      <c r="G58" s="2">
        <v>0</v>
      </c>
      <c r="H58" s="2">
        <v>1</v>
      </c>
      <c r="I58" s="2">
        <v>2</v>
      </c>
      <c r="J58" s="2">
        <v>2</v>
      </c>
      <c r="K58" s="2">
        <v>1</v>
      </c>
      <c r="L58" s="2">
        <v>0</v>
      </c>
      <c r="M58" s="2">
        <v>20</v>
      </c>
      <c r="N58" s="5">
        <v>0.50208333333333333</v>
      </c>
      <c r="O58" s="5">
        <v>0</v>
      </c>
      <c r="P58" s="5">
        <v>4.1666666666666666E-3</v>
      </c>
      <c r="Q58" s="5">
        <v>0.49791666666666662</v>
      </c>
      <c r="R58" s="2">
        <v>2</v>
      </c>
      <c r="S58" s="2">
        <v>5</v>
      </c>
      <c r="T58" s="2">
        <v>28.6</v>
      </c>
      <c r="U58" s="15">
        <v>1</v>
      </c>
    </row>
    <row r="59" spans="1:21" ht="13.5" thickBot="1">
      <c r="A59" s="6" t="s">
        <v>10</v>
      </c>
      <c r="B59" s="7">
        <v>0</v>
      </c>
      <c r="C59" s="7">
        <v>0</v>
      </c>
      <c r="D59" s="7">
        <v>-1</v>
      </c>
      <c r="E59" s="7">
        <v>2</v>
      </c>
      <c r="F59" s="7">
        <v>2</v>
      </c>
      <c r="G59" s="7">
        <v>2</v>
      </c>
      <c r="H59" s="7">
        <v>0</v>
      </c>
      <c r="I59" s="7">
        <v>0</v>
      </c>
      <c r="J59" s="7">
        <v>3</v>
      </c>
      <c r="K59" s="7">
        <v>1</v>
      </c>
      <c r="L59" s="7">
        <v>0</v>
      </c>
      <c r="M59" s="7">
        <v>21</v>
      </c>
      <c r="N59" s="8">
        <v>0.73402777777777783</v>
      </c>
      <c r="O59" s="8">
        <v>0</v>
      </c>
      <c r="P59" s="8">
        <v>2.8472222222222222E-2</v>
      </c>
      <c r="Q59" s="8">
        <v>0.7055555555555556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13</v>
      </c>
      <c r="N60" s="5">
        <v>0.31180555555555556</v>
      </c>
      <c r="O60" s="5">
        <v>0</v>
      </c>
      <c r="P60" s="5">
        <v>8.5416666666666655E-2</v>
      </c>
      <c r="Q60" s="5">
        <v>0.22638888888888889</v>
      </c>
      <c r="R60" s="2">
        <v>9</v>
      </c>
      <c r="S60" s="2">
        <v>2</v>
      </c>
      <c r="T60" s="2">
        <v>81.8</v>
      </c>
      <c r="U60" s="15">
        <v>1</v>
      </c>
    </row>
    <row r="61" spans="1:21" ht="13.5" thickBot="1">
      <c r="A61" s="6" t="s">
        <v>13</v>
      </c>
      <c r="B61" s="7">
        <v>0</v>
      </c>
      <c r="C61" s="7">
        <v>0</v>
      </c>
      <c r="D61" s="7">
        <v>-2</v>
      </c>
      <c r="E61" s="7">
        <v>1</v>
      </c>
      <c r="F61" s="7">
        <v>1</v>
      </c>
      <c r="G61" s="7">
        <v>0</v>
      </c>
      <c r="H61" s="7">
        <v>0</v>
      </c>
      <c r="I61" s="7">
        <v>0</v>
      </c>
      <c r="J61" s="7">
        <v>5</v>
      </c>
      <c r="K61" s="7">
        <v>0</v>
      </c>
      <c r="L61" s="7">
        <v>1</v>
      </c>
      <c r="M61" s="7">
        <v>19</v>
      </c>
      <c r="N61" s="8">
        <v>0.53402777777777777</v>
      </c>
      <c r="O61" s="8">
        <v>7.4999999999999997E-2</v>
      </c>
      <c r="P61" s="8">
        <v>0</v>
      </c>
      <c r="Q61" s="8">
        <v>0.45902777777777781</v>
      </c>
      <c r="R61" s="7">
        <v>0</v>
      </c>
      <c r="S61" s="7">
        <v>1</v>
      </c>
      <c r="T61" s="7">
        <v>0</v>
      </c>
      <c r="U61" s="15">
        <v>1</v>
      </c>
    </row>
    <row r="62" spans="1:21" ht="13.5" thickBot="1">
      <c r="A62" s="1" t="s">
        <v>14</v>
      </c>
      <c r="B62" s="2">
        <v>0</v>
      </c>
      <c r="C62" s="2">
        <v>0</v>
      </c>
      <c r="D62" s="2">
        <v>-1</v>
      </c>
      <c r="E62" s="2">
        <v>0</v>
      </c>
      <c r="F62" s="2">
        <v>0</v>
      </c>
      <c r="G62" s="2">
        <v>0</v>
      </c>
      <c r="H62" s="2">
        <v>1</v>
      </c>
      <c r="I62" s="2">
        <v>2</v>
      </c>
      <c r="J62" s="2">
        <v>0</v>
      </c>
      <c r="K62" s="2">
        <v>1</v>
      </c>
      <c r="L62" s="2">
        <v>0</v>
      </c>
      <c r="M62" s="2">
        <v>25</v>
      </c>
      <c r="N62" s="5">
        <v>0.89374999999999993</v>
      </c>
      <c r="O62" s="5">
        <v>0.17847222222222223</v>
      </c>
      <c r="P62" s="5">
        <v>3.3333333333333333E-2</v>
      </c>
      <c r="Q62" s="5">
        <v>0.68194444444444446</v>
      </c>
      <c r="R62" s="2">
        <v>9</v>
      </c>
      <c r="S62" s="2">
        <v>4</v>
      </c>
      <c r="T62" s="2">
        <v>69.2</v>
      </c>
      <c r="U62" s="15">
        <v>1</v>
      </c>
    </row>
    <row r="63" spans="1:21" ht="13.5" thickBot="1">
      <c r="A63" s="6" t="s">
        <v>15</v>
      </c>
      <c r="B63" s="7">
        <v>0</v>
      </c>
      <c r="C63" s="7">
        <v>0</v>
      </c>
      <c r="D63" s="7">
        <v>0</v>
      </c>
      <c r="E63" s="7">
        <v>2</v>
      </c>
      <c r="F63" s="7">
        <v>2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4</v>
      </c>
      <c r="M63" s="7">
        <v>23</v>
      </c>
      <c r="N63" s="8">
        <v>0.81944444444444453</v>
      </c>
      <c r="O63" s="8">
        <v>0.1013888888888889</v>
      </c>
      <c r="P63" s="8">
        <v>9.9999999999999992E-2</v>
      </c>
      <c r="Q63" s="8">
        <v>0.61805555555555558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16</v>
      </c>
      <c r="B64" s="2">
        <v>0</v>
      </c>
      <c r="C64" s="2">
        <v>0</v>
      </c>
      <c r="D64" s="2">
        <v>-1</v>
      </c>
      <c r="E64" s="2">
        <v>3</v>
      </c>
      <c r="F64" s="2">
        <v>3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2</v>
      </c>
      <c r="M64" s="2">
        <v>21</v>
      </c>
      <c r="N64" s="5">
        <v>0.62638888888888888</v>
      </c>
      <c r="O64" s="5">
        <v>1.2499999999999999E-2</v>
      </c>
      <c r="P64" s="5">
        <v>2.4999999999999998E-2</v>
      </c>
      <c r="Q64" s="5">
        <v>0.58888888888888891</v>
      </c>
      <c r="R64" s="2">
        <v>0</v>
      </c>
      <c r="S64" s="2">
        <v>0</v>
      </c>
      <c r="T64" s="2">
        <v>0</v>
      </c>
      <c r="U64" s="15">
        <v>1</v>
      </c>
    </row>
    <row r="65" spans="1:21">
      <c r="U65" s="15">
        <v>1</v>
      </c>
    </row>
    <row r="66" spans="1:21" ht="13.5" thickBot="1">
      <c r="A66" s="1" t="s">
        <v>125</v>
      </c>
      <c r="B66" s="2">
        <v>22</v>
      </c>
      <c r="C66" s="2">
        <v>3</v>
      </c>
      <c r="D66" s="2">
        <v>19</v>
      </c>
      <c r="E66" s="2">
        <v>0.86399999999999999</v>
      </c>
      <c r="F66" s="4">
        <v>2.4958333333333331</v>
      </c>
      <c r="G66" s="2">
        <v>0</v>
      </c>
      <c r="U66" s="15">
        <v>1</v>
      </c>
    </row>
    <row r="67" spans="1:21">
      <c r="U67" s="15">
        <v>1</v>
      </c>
    </row>
    <row r="68" spans="1:21">
      <c r="A68" t="s">
        <v>126</v>
      </c>
      <c r="U68" s="15">
        <v>1</v>
      </c>
    </row>
    <row r="69" spans="1:21" ht="13.5" thickBot="1">
      <c r="A69" s="1" t="s">
        <v>0</v>
      </c>
      <c r="B69" s="2">
        <v>0</v>
      </c>
      <c r="C69" s="2">
        <v>0</v>
      </c>
      <c r="D69" s="2">
        <v>-1</v>
      </c>
      <c r="E69" s="2">
        <v>1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2</v>
      </c>
      <c r="M69" s="2">
        <v>25</v>
      </c>
      <c r="N69" s="4">
        <v>1.0694444444444444</v>
      </c>
      <c r="O69" s="5">
        <v>0.13541666666666666</v>
      </c>
      <c r="P69" s="5">
        <v>0</v>
      </c>
      <c r="Q69" s="5">
        <v>0.93402777777777779</v>
      </c>
      <c r="R69" s="2">
        <v>0</v>
      </c>
      <c r="S69" s="2">
        <v>0</v>
      </c>
      <c r="T69" s="2">
        <v>0</v>
      </c>
      <c r="U69" s="15">
        <v>1</v>
      </c>
    </row>
    <row r="70" spans="1:21" ht="13.5" thickBot="1">
      <c r="A70" s="6" t="s">
        <v>1</v>
      </c>
      <c r="B70" s="7">
        <v>0</v>
      </c>
      <c r="C70" s="7">
        <v>1</v>
      </c>
      <c r="D70" s="7">
        <v>1</v>
      </c>
      <c r="E70" s="7">
        <v>4</v>
      </c>
      <c r="F70" s="7">
        <v>4</v>
      </c>
      <c r="G70" s="7">
        <v>1</v>
      </c>
      <c r="H70" s="7">
        <v>0</v>
      </c>
      <c r="I70" s="7">
        <v>0</v>
      </c>
      <c r="J70" s="7">
        <v>3</v>
      </c>
      <c r="K70" s="7">
        <v>1</v>
      </c>
      <c r="L70" s="7">
        <v>2</v>
      </c>
      <c r="M70" s="7">
        <v>24</v>
      </c>
      <c r="N70" s="8">
        <v>0.90347222222222223</v>
      </c>
      <c r="O70" s="8">
        <v>5.9722222222222225E-2</v>
      </c>
      <c r="P70" s="8">
        <v>0</v>
      </c>
      <c r="Q70" s="8">
        <v>0.84375</v>
      </c>
      <c r="R70" s="7">
        <v>0</v>
      </c>
      <c r="S70" s="7">
        <v>0</v>
      </c>
      <c r="T70" s="7">
        <v>0</v>
      </c>
      <c r="U70" s="15">
        <v>1</v>
      </c>
    </row>
    <row r="71" spans="1:21" ht="13.5" thickBot="1">
      <c r="A71" s="1" t="s">
        <v>2</v>
      </c>
      <c r="B71" s="2">
        <v>1</v>
      </c>
      <c r="C71" s="2">
        <v>0</v>
      </c>
      <c r="D71" s="2">
        <v>1</v>
      </c>
      <c r="E71" s="2">
        <v>8</v>
      </c>
      <c r="F71" s="2">
        <v>7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26</v>
      </c>
      <c r="N71" s="5">
        <v>0.87291666666666667</v>
      </c>
      <c r="O71" s="5">
        <v>5.9722222222222225E-2</v>
      </c>
      <c r="P71" s="5">
        <v>0</v>
      </c>
      <c r="Q71" s="5">
        <v>0.81319444444444444</v>
      </c>
      <c r="R71" s="2">
        <v>8</v>
      </c>
      <c r="S71" s="2">
        <v>9</v>
      </c>
      <c r="T71" s="2">
        <v>47.1</v>
      </c>
      <c r="U71" s="15">
        <v>1</v>
      </c>
    </row>
    <row r="72" spans="1:21" ht="13.5" thickBot="1">
      <c r="A72" s="6" t="s">
        <v>3</v>
      </c>
      <c r="B72" s="7">
        <v>0</v>
      </c>
      <c r="C72" s="7">
        <v>0</v>
      </c>
      <c r="D72" s="7">
        <v>-1</v>
      </c>
      <c r="E72" s="7">
        <v>0</v>
      </c>
      <c r="F72" s="7">
        <v>0</v>
      </c>
      <c r="G72" s="7">
        <v>1</v>
      </c>
      <c r="H72" s="7">
        <v>0</v>
      </c>
      <c r="I72" s="7">
        <v>0</v>
      </c>
      <c r="J72" s="7">
        <v>1</v>
      </c>
      <c r="K72" s="7">
        <v>0</v>
      </c>
      <c r="L72" s="7">
        <v>1</v>
      </c>
      <c r="M72" s="7">
        <v>24</v>
      </c>
      <c r="N72" s="8">
        <v>0.9</v>
      </c>
      <c r="O72" s="8">
        <v>0.12708333333333333</v>
      </c>
      <c r="P72" s="8">
        <v>0</v>
      </c>
      <c r="Q72" s="8">
        <v>0.7729166666666667</v>
      </c>
      <c r="R72" s="7">
        <v>0</v>
      </c>
      <c r="S72" s="7">
        <v>0</v>
      </c>
      <c r="T72" s="7">
        <v>0</v>
      </c>
      <c r="U72" s="15">
        <v>1</v>
      </c>
    </row>
    <row r="73" spans="1:21" ht="13.5" thickBot="1">
      <c r="A73" s="1" t="s">
        <v>55</v>
      </c>
      <c r="B73" s="2">
        <v>0</v>
      </c>
      <c r="C73" s="2">
        <v>0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14</v>
      </c>
      <c r="N73" s="5">
        <v>0.3888888888888889</v>
      </c>
      <c r="O73" s="5">
        <v>1.5972222222222224E-2</v>
      </c>
      <c r="P73" s="5">
        <v>0</v>
      </c>
      <c r="Q73" s="5">
        <v>0.37291666666666662</v>
      </c>
      <c r="R73" s="2">
        <v>0</v>
      </c>
      <c r="S73" s="2">
        <v>0</v>
      </c>
      <c r="T73" s="2">
        <v>0</v>
      </c>
      <c r="U73" s="15">
        <v>1</v>
      </c>
    </row>
    <row r="74" spans="1:21" ht="13.5" thickBot="1">
      <c r="A74" s="6" t="s">
        <v>4</v>
      </c>
      <c r="B74" s="7">
        <v>0</v>
      </c>
      <c r="C74" s="7">
        <v>0</v>
      </c>
      <c r="D74" s="7">
        <v>-1</v>
      </c>
      <c r="E74" s="7">
        <v>2</v>
      </c>
      <c r="F74" s="7">
        <v>2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2</v>
      </c>
      <c r="M74" s="7">
        <v>23</v>
      </c>
      <c r="N74" s="8">
        <v>0.93263888888888891</v>
      </c>
      <c r="O74" s="8">
        <v>0.11319444444444444</v>
      </c>
      <c r="P74" s="8">
        <v>0</v>
      </c>
      <c r="Q74" s="8">
        <v>0.81944444444444453</v>
      </c>
      <c r="R74" s="7">
        <v>0</v>
      </c>
      <c r="S74" s="7">
        <v>0</v>
      </c>
      <c r="T74" s="7">
        <v>0</v>
      </c>
      <c r="U74" s="15">
        <v>1</v>
      </c>
    </row>
    <row r="75" spans="1:21" ht="13.5" thickBot="1">
      <c r="A75" s="1" t="s">
        <v>5</v>
      </c>
      <c r="B75" s="2">
        <v>0</v>
      </c>
      <c r="C75" s="2">
        <v>0</v>
      </c>
      <c r="D75" s="2">
        <v>1</v>
      </c>
      <c r="E75" s="2">
        <v>0</v>
      </c>
      <c r="F75" s="2">
        <v>0</v>
      </c>
      <c r="G75" s="2">
        <v>3</v>
      </c>
      <c r="H75" s="2">
        <v>0</v>
      </c>
      <c r="I75" s="2">
        <v>0</v>
      </c>
      <c r="J75" s="2">
        <v>0</v>
      </c>
      <c r="K75" s="2">
        <v>1</v>
      </c>
      <c r="L75" s="2">
        <v>1</v>
      </c>
      <c r="M75" s="2">
        <v>23</v>
      </c>
      <c r="N75" s="5">
        <v>0.74791666666666667</v>
      </c>
      <c r="O75" s="5">
        <v>2.9166666666666664E-2</v>
      </c>
      <c r="P75" s="5">
        <v>0</v>
      </c>
      <c r="Q75" s="5">
        <v>0.71875</v>
      </c>
      <c r="R75" s="2">
        <v>0</v>
      </c>
      <c r="S75" s="2">
        <v>0</v>
      </c>
      <c r="T75" s="2">
        <v>0</v>
      </c>
      <c r="U75" s="15">
        <v>1</v>
      </c>
    </row>
    <row r="76" spans="1:21" ht="13.5" thickBot="1">
      <c r="A76" s="6" t="s">
        <v>6</v>
      </c>
      <c r="B76" s="7">
        <v>0</v>
      </c>
      <c r="C76" s="7">
        <v>0</v>
      </c>
      <c r="D76" s="7">
        <v>-1</v>
      </c>
      <c r="E76" s="7">
        <v>2</v>
      </c>
      <c r="F76" s="7">
        <v>2</v>
      </c>
      <c r="G76" s="7">
        <v>2</v>
      </c>
      <c r="H76" s="7">
        <v>0</v>
      </c>
      <c r="I76" s="7">
        <v>0</v>
      </c>
      <c r="J76" s="7">
        <v>0</v>
      </c>
      <c r="K76" s="7">
        <v>2</v>
      </c>
      <c r="L76" s="7">
        <v>3</v>
      </c>
      <c r="M76" s="7">
        <v>28</v>
      </c>
      <c r="N76" s="8">
        <v>0.90486111111111101</v>
      </c>
      <c r="O76" s="8">
        <v>0.10694444444444444</v>
      </c>
      <c r="P76" s="8">
        <v>0</v>
      </c>
      <c r="Q76" s="8">
        <v>0.79791666666666661</v>
      </c>
      <c r="R76" s="7">
        <v>0</v>
      </c>
      <c r="S76" s="7">
        <v>3</v>
      </c>
      <c r="T76" s="7">
        <v>0</v>
      </c>
      <c r="U76" s="15">
        <v>1</v>
      </c>
    </row>
    <row r="77" spans="1:21" ht="13.5" thickBot="1">
      <c r="A77" s="1" t="s">
        <v>83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8</v>
      </c>
      <c r="N77" s="5">
        <v>0.19375000000000001</v>
      </c>
      <c r="O77" s="5">
        <v>0</v>
      </c>
      <c r="P77" s="5">
        <v>0</v>
      </c>
      <c r="Q77" s="5">
        <v>0.19375000000000001</v>
      </c>
      <c r="R77" s="2">
        <v>0</v>
      </c>
      <c r="S77" s="2">
        <v>0</v>
      </c>
      <c r="T77" s="2">
        <v>0</v>
      </c>
      <c r="U77" s="15">
        <v>1</v>
      </c>
    </row>
    <row r="78" spans="1:21" ht="13.5" thickBot="1">
      <c r="A78" s="6" t="s">
        <v>25</v>
      </c>
      <c r="B78" s="7">
        <v>0</v>
      </c>
      <c r="C78" s="7">
        <v>0</v>
      </c>
      <c r="D78" s="7">
        <v>1</v>
      </c>
      <c r="E78" s="7">
        <v>5</v>
      </c>
      <c r="F78" s="7">
        <v>5</v>
      </c>
      <c r="G78" s="7">
        <v>0</v>
      </c>
      <c r="H78" s="7">
        <v>0</v>
      </c>
      <c r="I78" s="7">
        <v>0</v>
      </c>
      <c r="J78" s="7">
        <v>0</v>
      </c>
      <c r="K78" s="7">
        <v>2</v>
      </c>
      <c r="L78" s="7">
        <v>2</v>
      </c>
      <c r="M78" s="7">
        <v>20</v>
      </c>
      <c r="N78" s="8">
        <v>0.53402777777777777</v>
      </c>
      <c r="O78" s="8">
        <v>0</v>
      </c>
      <c r="P78" s="8">
        <v>0</v>
      </c>
      <c r="Q78" s="8">
        <v>0.53402777777777777</v>
      </c>
      <c r="R78" s="7">
        <v>5</v>
      </c>
      <c r="S78" s="7">
        <v>1</v>
      </c>
      <c r="T78" s="7">
        <v>83.3</v>
      </c>
      <c r="U78" s="15">
        <v>1</v>
      </c>
    </row>
    <row r="79" spans="1:21" ht="13.5" thickBot="1">
      <c r="A79" s="1" t="s">
        <v>7</v>
      </c>
      <c r="B79" s="2">
        <v>0</v>
      </c>
      <c r="C79" s="2">
        <v>0</v>
      </c>
      <c r="D79" s="2">
        <v>0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11</v>
      </c>
      <c r="N79" s="5">
        <v>0.27499999999999997</v>
      </c>
      <c r="O79" s="5">
        <v>0</v>
      </c>
      <c r="P79" s="5">
        <v>0</v>
      </c>
      <c r="Q79" s="5">
        <v>0.27499999999999997</v>
      </c>
      <c r="R79" s="2">
        <v>0</v>
      </c>
      <c r="S79" s="2">
        <v>0</v>
      </c>
      <c r="T79" s="2">
        <v>0</v>
      </c>
      <c r="U79" s="15">
        <v>1</v>
      </c>
    </row>
    <row r="80" spans="1:21" ht="13.5" thickBot="1">
      <c r="A80" s="6" t="s">
        <v>9</v>
      </c>
      <c r="B80" s="7">
        <v>0</v>
      </c>
      <c r="C80" s="7">
        <v>0</v>
      </c>
      <c r="D80" s="7">
        <v>-1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1</v>
      </c>
      <c r="K80" s="7">
        <v>1</v>
      </c>
      <c r="L80" s="7">
        <v>1</v>
      </c>
      <c r="M80" s="7">
        <v>18</v>
      </c>
      <c r="N80" s="8">
        <v>0.52916666666666667</v>
      </c>
      <c r="O80" s="8">
        <v>0</v>
      </c>
      <c r="P80" s="8">
        <v>0</v>
      </c>
      <c r="Q80" s="8">
        <v>0.52916666666666667</v>
      </c>
      <c r="R80" s="7">
        <v>3</v>
      </c>
      <c r="S80" s="7">
        <v>2</v>
      </c>
      <c r="T80" s="7">
        <v>60</v>
      </c>
      <c r="U80" s="15">
        <v>1</v>
      </c>
    </row>
    <row r="81" spans="1:21" ht="13.5" thickBot="1">
      <c r="A81" s="1" t="s">
        <v>10</v>
      </c>
      <c r="B81" s="2">
        <v>0</v>
      </c>
      <c r="C81" s="2">
        <v>0</v>
      </c>
      <c r="D81" s="2">
        <v>-1</v>
      </c>
      <c r="E81" s="2">
        <v>3</v>
      </c>
      <c r="F81" s="2">
        <v>3</v>
      </c>
      <c r="G81" s="2">
        <v>1</v>
      </c>
      <c r="H81" s="2">
        <v>0</v>
      </c>
      <c r="I81" s="2">
        <v>0</v>
      </c>
      <c r="J81" s="2">
        <v>3</v>
      </c>
      <c r="K81" s="2">
        <v>0</v>
      </c>
      <c r="L81" s="2">
        <v>1</v>
      </c>
      <c r="M81" s="2">
        <v>23</v>
      </c>
      <c r="N81" s="5">
        <v>0.82638888888888884</v>
      </c>
      <c r="O81" s="5">
        <v>0</v>
      </c>
      <c r="P81" s="5">
        <v>0</v>
      </c>
      <c r="Q81" s="5">
        <v>0.82638888888888884</v>
      </c>
      <c r="R81" s="2">
        <v>0</v>
      </c>
      <c r="S81" s="2">
        <v>0</v>
      </c>
      <c r="T81" s="2">
        <v>0</v>
      </c>
      <c r="U81" s="15">
        <v>1</v>
      </c>
    </row>
    <row r="82" spans="1:21" ht="13.5" thickBot="1">
      <c r="A82" s="6" t="s">
        <v>11</v>
      </c>
      <c r="B82" s="7">
        <v>0</v>
      </c>
      <c r="C82" s="7">
        <v>0</v>
      </c>
      <c r="D82" s="7">
        <v>-1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16</v>
      </c>
      <c r="N82" s="8">
        <v>0.33194444444444443</v>
      </c>
      <c r="O82" s="8">
        <v>0</v>
      </c>
      <c r="P82" s="8">
        <v>0</v>
      </c>
      <c r="Q82" s="8">
        <v>0.33194444444444443</v>
      </c>
      <c r="R82" s="7">
        <v>3</v>
      </c>
      <c r="S82" s="7">
        <v>3</v>
      </c>
      <c r="T82" s="7">
        <v>50</v>
      </c>
      <c r="U82" s="15">
        <v>1</v>
      </c>
    </row>
    <row r="83" spans="1:21" ht="13.5" thickBot="1">
      <c r="A83" s="1" t="s">
        <v>13</v>
      </c>
      <c r="B83" s="2">
        <v>0</v>
      </c>
      <c r="C83" s="2">
        <v>0</v>
      </c>
      <c r="D83" s="2">
        <v>-1</v>
      </c>
      <c r="E83" s="2">
        <v>6</v>
      </c>
      <c r="F83" s="2">
        <v>6</v>
      </c>
      <c r="G83" s="2">
        <v>0</v>
      </c>
      <c r="H83" s="2">
        <v>0</v>
      </c>
      <c r="I83" s="2">
        <v>0</v>
      </c>
      <c r="J83" s="2">
        <v>3</v>
      </c>
      <c r="K83" s="2">
        <v>0</v>
      </c>
      <c r="L83" s="2">
        <v>3</v>
      </c>
      <c r="M83" s="2">
        <v>24</v>
      </c>
      <c r="N83" s="5">
        <v>0.77013888888888893</v>
      </c>
      <c r="O83" s="5">
        <v>3.7499999999999999E-2</v>
      </c>
      <c r="P83" s="5">
        <v>0</v>
      </c>
      <c r="Q83" s="5">
        <v>0.73263888888888884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14</v>
      </c>
      <c r="B84" s="7">
        <v>0</v>
      </c>
      <c r="C84" s="7">
        <v>0</v>
      </c>
      <c r="D84" s="7">
        <v>-1</v>
      </c>
      <c r="E84" s="7">
        <v>5</v>
      </c>
      <c r="F84" s="7">
        <v>5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2</v>
      </c>
      <c r="M84" s="7">
        <v>30</v>
      </c>
      <c r="N84" s="8">
        <v>0.9868055555555556</v>
      </c>
      <c r="O84" s="8">
        <v>0.10694444444444444</v>
      </c>
      <c r="P84" s="8">
        <v>0</v>
      </c>
      <c r="Q84" s="8">
        <v>0.87986111111111109</v>
      </c>
      <c r="R84" s="7">
        <v>14</v>
      </c>
      <c r="S84" s="7">
        <v>8</v>
      </c>
      <c r="T84" s="7">
        <v>63.6</v>
      </c>
      <c r="U84" s="15">
        <v>1</v>
      </c>
    </row>
    <row r="85" spans="1:21" ht="13.5" thickBot="1">
      <c r="A85" s="1" t="s">
        <v>15</v>
      </c>
      <c r="B85" s="2">
        <v>0</v>
      </c>
      <c r="C85" s="2">
        <v>0</v>
      </c>
      <c r="D85" s="2">
        <v>1</v>
      </c>
      <c r="E85" s="2">
        <v>2</v>
      </c>
      <c r="F85" s="2">
        <v>2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22</v>
      </c>
      <c r="N85" s="5">
        <v>0.71666666666666667</v>
      </c>
      <c r="O85" s="5">
        <v>3.9583333333333331E-2</v>
      </c>
      <c r="P85" s="5">
        <v>0</v>
      </c>
      <c r="Q85" s="5">
        <v>0.67708333333333337</v>
      </c>
      <c r="R85" s="2">
        <v>0</v>
      </c>
      <c r="S85" s="2">
        <v>0</v>
      </c>
      <c r="T85" s="2">
        <v>0</v>
      </c>
      <c r="U85" s="15">
        <v>1</v>
      </c>
    </row>
    <row r="86" spans="1:21" ht="13.5" thickBot="1">
      <c r="A86" s="6" t="s">
        <v>16</v>
      </c>
      <c r="B86" s="7">
        <v>0</v>
      </c>
      <c r="C86" s="7">
        <v>0</v>
      </c>
      <c r="D86" s="7">
        <v>-1</v>
      </c>
      <c r="E86" s="7">
        <v>3</v>
      </c>
      <c r="F86" s="7">
        <v>3</v>
      </c>
      <c r="G86" s="7">
        <v>1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22</v>
      </c>
      <c r="N86" s="8">
        <v>0.68263888888888891</v>
      </c>
      <c r="O86" s="8">
        <v>2.0833333333333333E-3</v>
      </c>
      <c r="P86" s="8">
        <v>0</v>
      </c>
      <c r="Q86" s="8">
        <v>0.68055555555555547</v>
      </c>
      <c r="R86" s="7">
        <v>0</v>
      </c>
      <c r="S86" s="7">
        <v>0</v>
      </c>
      <c r="T86" s="7">
        <v>0</v>
      </c>
      <c r="U86" s="15">
        <v>1</v>
      </c>
    </row>
    <row r="87" spans="1:21">
      <c r="U87" s="15">
        <v>1</v>
      </c>
    </row>
    <row r="88" spans="1:21" ht="13.5" thickBot="1">
      <c r="A88" s="1" t="s">
        <v>121</v>
      </c>
      <c r="B88" s="2">
        <v>26</v>
      </c>
      <c r="C88" s="2">
        <v>2</v>
      </c>
      <c r="D88" s="2">
        <v>24</v>
      </c>
      <c r="E88" s="2">
        <v>0.92300000000000004</v>
      </c>
      <c r="F88" s="4">
        <v>2.4333333333333331</v>
      </c>
      <c r="G88" s="2">
        <v>0</v>
      </c>
      <c r="U88" s="15">
        <v>1</v>
      </c>
    </row>
    <row r="89" spans="1:21">
      <c r="U89" s="15">
        <v>1</v>
      </c>
    </row>
    <row r="90" spans="1:21">
      <c r="A90" s="35" t="s">
        <v>127</v>
      </c>
      <c r="U90" s="15">
        <v>1</v>
      </c>
    </row>
    <row r="91" spans="1:21" ht="13.5" thickBot="1">
      <c r="A91" s="1" t="s">
        <v>0</v>
      </c>
      <c r="B91" s="2">
        <v>0</v>
      </c>
      <c r="C91" s="2">
        <v>0</v>
      </c>
      <c r="D91" s="2">
        <v>-1</v>
      </c>
      <c r="E91" s="2">
        <v>4</v>
      </c>
      <c r="F91" s="2">
        <v>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26</v>
      </c>
      <c r="N91" s="4">
        <v>1.1534722222222222</v>
      </c>
      <c r="O91" s="5">
        <v>0.25</v>
      </c>
      <c r="P91" s="5">
        <v>6.25E-2</v>
      </c>
      <c r="Q91" s="5">
        <v>0.84097222222222223</v>
      </c>
      <c r="R91" s="2">
        <v>0</v>
      </c>
      <c r="S91" s="2">
        <v>0</v>
      </c>
      <c r="T91" s="2">
        <v>0</v>
      </c>
      <c r="U91" s="15">
        <v>1</v>
      </c>
    </row>
    <row r="92" spans="1:21" ht="13.5" thickBot="1">
      <c r="A92" s="6" t="s">
        <v>1</v>
      </c>
      <c r="B92" s="7">
        <v>0</v>
      </c>
      <c r="C92" s="7">
        <v>0</v>
      </c>
      <c r="D92" s="7">
        <v>0</v>
      </c>
      <c r="E92" s="7">
        <v>4</v>
      </c>
      <c r="F92" s="7">
        <v>4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3</v>
      </c>
      <c r="M92" s="7">
        <v>19</v>
      </c>
      <c r="N92" s="8">
        <v>0.88263888888888886</v>
      </c>
      <c r="O92" s="8">
        <v>0.1763888888888889</v>
      </c>
      <c r="P92" s="8">
        <v>6.9444444444444441E-3</v>
      </c>
      <c r="Q92" s="8">
        <v>0.69930555555555562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2</v>
      </c>
      <c r="B93" s="2">
        <v>0</v>
      </c>
      <c r="C93" s="2">
        <v>0</v>
      </c>
      <c r="D93" s="2">
        <v>0</v>
      </c>
      <c r="E93" s="2">
        <v>4</v>
      </c>
      <c r="F93" s="2">
        <v>4</v>
      </c>
      <c r="G93" s="2">
        <v>2</v>
      </c>
      <c r="H93" s="2">
        <v>0</v>
      </c>
      <c r="I93" s="2">
        <v>0</v>
      </c>
      <c r="J93" s="2">
        <v>1</v>
      </c>
      <c r="K93" s="2">
        <v>2</v>
      </c>
      <c r="L93" s="2">
        <v>0</v>
      </c>
      <c r="M93" s="2">
        <v>21</v>
      </c>
      <c r="N93" s="5">
        <v>0.80555555555555547</v>
      </c>
      <c r="O93" s="5">
        <v>0.1763888888888889</v>
      </c>
      <c r="P93" s="5">
        <v>1.0416666666666666E-2</v>
      </c>
      <c r="Q93" s="5">
        <v>0.61875000000000002</v>
      </c>
      <c r="R93" s="2">
        <v>5</v>
      </c>
      <c r="S93" s="2">
        <v>7</v>
      </c>
      <c r="T93" s="2">
        <v>41.7</v>
      </c>
      <c r="U93" s="15">
        <v>1</v>
      </c>
    </row>
    <row r="94" spans="1:21" ht="13.5" thickBot="1">
      <c r="A94" s="6" t="s">
        <v>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2</v>
      </c>
      <c r="K94" s="7">
        <v>0</v>
      </c>
      <c r="L94" s="7">
        <v>0</v>
      </c>
      <c r="M94" s="7">
        <v>26</v>
      </c>
      <c r="N94" s="8">
        <v>0.97222222222222221</v>
      </c>
      <c r="O94" s="8">
        <v>7.1527777777777787E-2</v>
      </c>
      <c r="P94" s="8">
        <v>7.7777777777777779E-2</v>
      </c>
      <c r="Q94" s="8">
        <v>0.82291666666666663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55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11</v>
      </c>
      <c r="N95" s="5">
        <v>0.40138888888888885</v>
      </c>
      <c r="O95" s="5">
        <v>8.3333333333333329E-2</v>
      </c>
      <c r="P95" s="5">
        <v>0</v>
      </c>
      <c r="Q95" s="5">
        <v>0.31805555555555554</v>
      </c>
      <c r="R95" s="2">
        <v>0</v>
      </c>
      <c r="S95" s="2">
        <v>0</v>
      </c>
      <c r="T95" s="2">
        <v>0</v>
      </c>
      <c r="U95" s="15">
        <v>1</v>
      </c>
    </row>
    <row r="96" spans="1:21" ht="13.5" thickBot="1">
      <c r="A96" s="6" t="s">
        <v>4</v>
      </c>
      <c r="B96" s="7">
        <v>0</v>
      </c>
      <c r="C96" s="7">
        <v>0</v>
      </c>
      <c r="D96" s="7">
        <v>0</v>
      </c>
      <c r="E96" s="7">
        <v>6</v>
      </c>
      <c r="F96" s="7">
        <v>6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7">
        <v>21</v>
      </c>
      <c r="N96" s="8">
        <v>0.79305555555555562</v>
      </c>
      <c r="O96" s="8">
        <v>7.3611111111111113E-2</v>
      </c>
      <c r="P96" s="8">
        <v>2.6388888888888889E-2</v>
      </c>
      <c r="Q96" s="8">
        <v>0.69305555555555554</v>
      </c>
      <c r="R96" s="7">
        <v>0</v>
      </c>
      <c r="S96" s="7">
        <v>0</v>
      </c>
      <c r="T96" s="7">
        <v>0</v>
      </c>
      <c r="U96" s="15">
        <v>1</v>
      </c>
    </row>
    <row r="97" spans="1:21" ht="13.5" thickBot="1">
      <c r="A97" s="1" t="s">
        <v>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19</v>
      </c>
      <c r="N97" s="5">
        <v>0.53611111111111109</v>
      </c>
      <c r="O97" s="5">
        <v>0</v>
      </c>
      <c r="P97" s="5">
        <v>2.6388888888888889E-2</v>
      </c>
      <c r="Q97" s="5">
        <v>0.50972222222222219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6</v>
      </c>
      <c r="B98" s="7">
        <v>0</v>
      </c>
      <c r="C98" s="7">
        <v>0</v>
      </c>
      <c r="D98" s="7">
        <v>-1</v>
      </c>
      <c r="E98" s="7">
        <v>4</v>
      </c>
      <c r="F98" s="7">
        <v>4</v>
      </c>
      <c r="G98" s="7">
        <v>1</v>
      </c>
      <c r="H98" s="7">
        <v>0</v>
      </c>
      <c r="I98" s="7">
        <v>0</v>
      </c>
      <c r="J98" s="7">
        <v>1</v>
      </c>
      <c r="K98" s="7">
        <v>0</v>
      </c>
      <c r="L98" s="7">
        <v>1</v>
      </c>
      <c r="M98" s="7">
        <v>22</v>
      </c>
      <c r="N98" s="8">
        <v>0.84861111111111109</v>
      </c>
      <c r="O98" s="8">
        <v>7.3611111111111113E-2</v>
      </c>
      <c r="P98" s="8">
        <v>0.10277777777777779</v>
      </c>
      <c r="Q98" s="8">
        <v>0.67222222222222217</v>
      </c>
      <c r="R98" s="7">
        <v>2</v>
      </c>
      <c r="S98" s="7">
        <v>3</v>
      </c>
      <c r="T98" s="7">
        <v>40</v>
      </c>
      <c r="U98" s="15">
        <v>1</v>
      </c>
    </row>
    <row r="99" spans="1:21" ht="13.5" thickBot="1">
      <c r="A99" s="1" t="s">
        <v>83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1</v>
      </c>
      <c r="M99" s="2">
        <v>6</v>
      </c>
      <c r="N99" s="5">
        <v>0.20138888888888887</v>
      </c>
      <c r="O99" s="5">
        <v>0</v>
      </c>
      <c r="P99" s="5">
        <v>0</v>
      </c>
      <c r="Q99" s="5">
        <v>0.20138888888888887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25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</v>
      </c>
      <c r="I100" s="7">
        <v>2</v>
      </c>
      <c r="J100" s="7">
        <v>0</v>
      </c>
      <c r="K100" s="7">
        <v>0</v>
      </c>
      <c r="L100" s="7">
        <v>1</v>
      </c>
      <c r="M100" s="7">
        <v>14</v>
      </c>
      <c r="N100" s="8">
        <v>0.48125000000000001</v>
      </c>
      <c r="O100" s="8">
        <v>0</v>
      </c>
      <c r="P100" s="8">
        <v>0</v>
      </c>
      <c r="Q100" s="8">
        <v>0.48125000000000001</v>
      </c>
      <c r="R100" s="7">
        <v>2</v>
      </c>
      <c r="S100" s="7">
        <v>1</v>
      </c>
      <c r="T100" s="7">
        <v>66.7</v>
      </c>
      <c r="U100" s="15">
        <v>1</v>
      </c>
    </row>
    <row r="101" spans="1:21" ht="13.5" thickBot="1">
      <c r="A101" s="1" t="s">
        <v>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10</v>
      </c>
      <c r="N101" s="5">
        <v>0.36874999999999997</v>
      </c>
      <c r="O101" s="5">
        <v>0</v>
      </c>
      <c r="P101" s="5">
        <v>0</v>
      </c>
      <c r="Q101" s="5">
        <v>0.36874999999999997</v>
      </c>
      <c r="R101" s="2">
        <v>0</v>
      </c>
      <c r="S101" s="2">
        <v>0</v>
      </c>
      <c r="T101" s="2">
        <v>0</v>
      </c>
      <c r="U101" s="15">
        <v>1</v>
      </c>
    </row>
    <row r="102" spans="1:21" ht="13.5" thickBot="1">
      <c r="A102" s="6" t="s">
        <v>9</v>
      </c>
      <c r="B102" s="7">
        <v>0</v>
      </c>
      <c r="C102" s="7">
        <v>0</v>
      </c>
      <c r="D102" s="7">
        <v>0</v>
      </c>
      <c r="E102" s="7">
        <v>3</v>
      </c>
      <c r="F102" s="7">
        <v>3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</v>
      </c>
      <c r="M102" s="7">
        <v>16</v>
      </c>
      <c r="N102" s="8">
        <v>0.49444444444444446</v>
      </c>
      <c r="O102" s="8">
        <v>0</v>
      </c>
      <c r="P102" s="8">
        <v>3.4722222222222224E-2</v>
      </c>
      <c r="Q102" s="8">
        <v>0.4597222222222222</v>
      </c>
      <c r="R102" s="7">
        <v>1</v>
      </c>
      <c r="S102" s="7">
        <v>7</v>
      </c>
      <c r="T102" s="7">
        <v>12.5</v>
      </c>
      <c r="U102" s="15">
        <v>1</v>
      </c>
    </row>
    <row r="103" spans="1:21" ht="13.5" thickBot="1">
      <c r="A103" s="1" t="s">
        <v>10</v>
      </c>
      <c r="B103" s="2">
        <v>0</v>
      </c>
      <c r="C103" s="2">
        <v>0</v>
      </c>
      <c r="D103" s="2">
        <v>0</v>
      </c>
      <c r="E103" s="2">
        <v>4</v>
      </c>
      <c r="F103" s="2">
        <v>4</v>
      </c>
      <c r="G103" s="2">
        <v>4</v>
      </c>
      <c r="H103" s="2">
        <v>0</v>
      </c>
      <c r="I103" s="2">
        <v>0</v>
      </c>
      <c r="J103" s="2">
        <v>1</v>
      </c>
      <c r="K103" s="2">
        <v>0</v>
      </c>
      <c r="L103" s="2">
        <v>0</v>
      </c>
      <c r="M103" s="2">
        <v>24</v>
      </c>
      <c r="N103" s="5">
        <v>0.82916666666666661</v>
      </c>
      <c r="O103" s="5">
        <v>0</v>
      </c>
      <c r="P103" s="5">
        <v>7.7777777777777779E-2</v>
      </c>
      <c r="Q103" s="5">
        <v>0.75138888888888899</v>
      </c>
      <c r="R103" s="2">
        <v>0</v>
      </c>
      <c r="S103" s="2">
        <v>0</v>
      </c>
      <c r="T103" s="2">
        <v>0</v>
      </c>
      <c r="U103" s="15">
        <v>1</v>
      </c>
    </row>
    <row r="104" spans="1:21" ht="13.5" thickBot="1">
      <c r="A104" s="6" t="s">
        <v>11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14</v>
      </c>
      <c r="N104" s="8">
        <v>0.4236111111111111</v>
      </c>
      <c r="O104" s="8">
        <v>0</v>
      </c>
      <c r="P104" s="8">
        <v>0.1125</v>
      </c>
      <c r="Q104" s="8">
        <v>0.31111111111111112</v>
      </c>
      <c r="R104" s="7">
        <v>8</v>
      </c>
      <c r="S104" s="7">
        <v>1</v>
      </c>
      <c r="T104" s="7">
        <v>88.9</v>
      </c>
      <c r="U104" s="15">
        <v>1</v>
      </c>
    </row>
    <row r="105" spans="1:21" ht="13.5" thickBot="1">
      <c r="A105" s="1" t="s">
        <v>13</v>
      </c>
      <c r="B105" s="2">
        <v>0</v>
      </c>
      <c r="C105" s="2">
        <v>0</v>
      </c>
      <c r="D105" s="2">
        <v>-1</v>
      </c>
      <c r="E105" s="2">
        <v>2</v>
      </c>
      <c r="F105" s="2">
        <v>2</v>
      </c>
      <c r="G105" s="2">
        <v>0</v>
      </c>
      <c r="H105" s="2">
        <v>0</v>
      </c>
      <c r="I105" s="2">
        <v>0</v>
      </c>
      <c r="J105" s="2">
        <v>3</v>
      </c>
      <c r="K105" s="2">
        <v>0</v>
      </c>
      <c r="L105" s="2">
        <v>1</v>
      </c>
      <c r="M105" s="2">
        <v>23</v>
      </c>
      <c r="N105" s="5">
        <v>0.7680555555555556</v>
      </c>
      <c r="O105" s="5">
        <v>9.3055555555555558E-2</v>
      </c>
      <c r="P105" s="5">
        <v>9.7222222222222224E-3</v>
      </c>
      <c r="Q105" s="5">
        <v>0.66527777777777775</v>
      </c>
      <c r="R105" s="2">
        <v>0</v>
      </c>
      <c r="S105" s="2">
        <v>0</v>
      </c>
      <c r="T105" s="2">
        <v>0</v>
      </c>
      <c r="U105" s="15">
        <v>1</v>
      </c>
    </row>
    <row r="106" spans="1:21" ht="13.5" thickBot="1">
      <c r="A106" s="6" t="s">
        <v>14</v>
      </c>
      <c r="B106" s="7">
        <v>0</v>
      </c>
      <c r="C106" s="7">
        <v>0</v>
      </c>
      <c r="D106" s="7">
        <v>-1</v>
      </c>
      <c r="E106" s="7">
        <v>2</v>
      </c>
      <c r="F106" s="7">
        <v>2</v>
      </c>
      <c r="G106" s="7">
        <v>0</v>
      </c>
      <c r="H106" s="7">
        <v>1</v>
      </c>
      <c r="I106" s="7">
        <v>2</v>
      </c>
      <c r="J106" s="7">
        <v>1</v>
      </c>
      <c r="K106" s="7">
        <v>2</v>
      </c>
      <c r="L106" s="7">
        <v>1</v>
      </c>
      <c r="M106" s="7">
        <v>24</v>
      </c>
      <c r="N106" s="8">
        <v>0.8881944444444444</v>
      </c>
      <c r="O106" s="8">
        <v>7.3611111111111113E-2</v>
      </c>
      <c r="P106" s="8">
        <v>2.9861111111111113E-2</v>
      </c>
      <c r="Q106" s="8">
        <v>0.78472222222222221</v>
      </c>
      <c r="R106" s="7">
        <v>9</v>
      </c>
      <c r="S106" s="7">
        <v>13</v>
      </c>
      <c r="T106" s="7">
        <v>40.9</v>
      </c>
      <c r="U106" s="15">
        <v>1</v>
      </c>
    </row>
    <row r="107" spans="1:21" ht="13.5" thickBot="1">
      <c r="A107" s="1" t="s">
        <v>15</v>
      </c>
      <c r="B107" s="2">
        <v>0</v>
      </c>
      <c r="C107" s="2">
        <v>0</v>
      </c>
      <c r="D107" s="2">
        <v>-1</v>
      </c>
      <c r="E107" s="2">
        <v>3</v>
      </c>
      <c r="F107" s="2">
        <v>3</v>
      </c>
      <c r="G107" s="2">
        <v>1</v>
      </c>
      <c r="H107" s="2">
        <v>0</v>
      </c>
      <c r="I107" s="2">
        <v>0</v>
      </c>
      <c r="J107" s="2">
        <v>1</v>
      </c>
      <c r="K107" s="2">
        <v>0</v>
      </c>
      <c r="L107" s="2">
        <v>0</v>
      </c>
      <c r="M107" s="2">
        <v>24</v>
      </c>
      <c r="N107" s="5">
        <v>0.95416666666666661</v>
      </c>
      <c r="O107" s="5">
        <v>0.17847222222222223</v>
      </c>
      <c r="P107" s="5">
        <v>6.25E-2</v>
      </c>
      <c r="Q107" s="5">
        <v>0.71319444444444446</v>
      </c>
      <c r="R107" s="2">
        <v>0</v>
      </c>
      <c r="S107" s="2">
        <v>0</v>
      </c>
      <c r="T107" s="2">
        <v>0</v>
      </c>
      <c r="U107" s="15">
        <v>1</v>
      </c>
    </row>
    <row r="108" spans="1:21" ht="13.5" thickBot="1">
      <c r="A108" s="6" t="s">
        <v>16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</v>
      </c>
      <c r="K108" s="7">
        <v>0</v>
      </c>
      <c r="L108" s="7">
        <v>1</v>
      </c>
      <c r="M108" s="7">
        <v>19</v>
      </c>
      <c r="N108" s="8">
        <v>0.55486111111111114</v>
      </c>
      <c r="O108" s="8">
        <v>0</v>
      </c>
      <c r="P108" s="8">
        <v>2.6388888888888889E-2</v>
      </c>
      <c r="Q108" s="8">
        <v>0.52847222222222223</v>
      </c>
      <c r="R108" s="7">
        <v>0</v>
      </c>
      <c r="S108" s="7">
        <v>0</v>
      </c>
      <c r="T108" s="7">
        <v>0</v>
      </c>
      <c r="U108" s="15">
        <v>1</v>
      </c>
    </row>
    <row r="109" spans="1:21" ht="13.5" thickBot="1">
      <c r="A109" s="1" t="s">
        <v>121</v>
      </c>
      <c r="B109" s="2">
        <v>28</v>
      </c>
      <c r="C109" s="2">
        <v>1</v>
      </c>
      <c r="D109" s="2">
        <v>27</v>
      </c>
      <c r="E109" s="2">
        <v>0.96399999999999997</v>
      </c>
      <c r="F109" s="4">
        <v>2.4763888888888888</v>
      </c>
      <c r="G109" s="2">
        <v>0</v>
      </c>
      <c r="U109" s="15">
        <v>1</v>
      </c>
    </row>
    <row r="110" spans="1:21">
      <c r="U110" s="15">
        <v>1</v>
      </c>
    </row>
    <row r="111" spans="1:21">
      <c r="A111" t="s">
        <v>128</v>
      </c>
      <c r="U111" s="15">
        <v>1</v>
      </c>
    </row>
    <row r="112" spans="1:21" ht="13.5" thickBot="1">
      <c r="A112" s="6" t="s">
        <v>0</v>
      </c>
      <c r="B112" s="7">
        <v>0</v>
      </c>
      <c r="C112" s="7">
        <v>0</v>
      </c>
      <c r="D112" s="7">
        <v>-2</v>
      </c>
      <c r="E112" s="7">
        <v>1</v>
      </c>
      <c r="F112" s="7">
        <v>1</v>
      </c>
      <c r="G112" s="7">
        <v>0</v>
      </c>
      <c r="H112" s="7">
        <v>1</v>
      </c>
      <c r="I112" s="7">
        <v>2</v>
      </c>
      <c r="J112" s="7">
        <v>2</v>
      </c>
      <c r="K112" s="7">
        <v>0</v>
      </c>
      <c r="L112" s="7">
        <v>1</v>
      </c>
      <c r="M112" s="7">
        <v>26</v>
      </c>
      <c r="N112" s="9">
        <v>1.0715277777777776</v>
      </c>
      <c r="O112" s="8">
        <v>0.15208333333333332</v>
      </c>
      <c r="P112" s="8">
        <v>6.1805555555555558E-2</v>
      </c>
      <c r="Q112" s="8">
        <v>0.85763888888888884</v>
      </c>
      <c r="R112" s="7">
        <v>0</v>
      </c>
      <c r="S112" s="7">
        <v>0</v>
      </c>
      <c r="T112" s="7">
        <v>0</v>
      </c>
      <c r="U112" s="15">
        <v>1</v>
      </c>
    </row>
    <row r="113" spans="1:21" ht="13.5" thickBot="1">
      <c r="A113" s="1" t="s">
        <v>66</v>
      </c>
      <c r="B113" s="2">
        <v>0</v>
      </c>
      <c r="C113" s="2">
        <v>0</v>
      </c>
      <c r="D113" s="2">
        <v>0</v>
      </c>
      <c r="E113" s="2">
        <v>3</v>
      </c>
      <c r="F113" s="2">
        <v>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15</v>
      </c>
      <c r="N113" s="5">
        <v>0.52430555555555558</v>
      </c>
      <c r="O113" s="5">
        <v>5.6250000000000001E-2</v>
      </c>
      <c r="P113" s="5">
        <v>5.5555555555555558E-3</v>
      </c>
      <c r="Q113" s="5">
        <v>0.46249999999999997</v>
      </c>
      <c r="R113" s="2">
        <v>0</v>
      </c>
      <c r="S113" s="2">
        <v>0</v>
      </c>
      <c r="T113" s="2">
        <v>0</v>
      </c>
      <c r="U113" s="15">
        <v>1</v>
      </c>
    </row>
    <row r="114" spans="1:21" ht="13.5" thickBot="1">
      <c r="A114" s="6" t="s">
        <v>1</v>
      </c>
      <c r="B114" s="7">
        <v>0</v>
      </c>
      <c r="C114" s="7">
        <v>0</v>
      </c>
      <c r="D114" s="7">
        <v>-2</v>
      </c>
      <c r="E114" s="7">
        <v>2</v>
      </c>
      <c r="F114" s="7">
        <v>2</v>
      </c>
      <c r="G114" s="7">
        <v>1</v>
      </c>
      <c r="H114" s="7">
        <v>0</v>
      </c>
      <c r="I114" s="7">
        <v>0</v>
      </c>
      <c r="J114" s="7">
        <v>2</v>
      </c>
      <c r="K114" s="7">
        <v>0</v>
      </c>
      <c r="L114" s="7">
        <v>1</v>
      </c>
      <c r="M114" s="7">
        <v>27</v>
      </c>
      <c r="N114" s="8">
        <v>0.84791666666666676</v>
      </c>
      <c r="O114" s="8">
        <v>4.0972222222222222E-2</v>
      </c>
      <c r="P114" s="8">
        <v>5.5555555555555558E-3</v>
      </c>
      <c r="Q114" s="8">
        <v>0.80138888888888893</v>
      </c>
      <c r="R114" s="7">
        <v>0</v>
      </c>
      <c r="S114" s="7">
        <v>1</v>
      </c>
      <c r="T114" s="7">
        <v>0</v>
      </c>
      <c r="U114" s="15">
        <v>1</v>
      </c>
    </row>
    <row r="115" spans="1:21" ht="13.5" thickBot="1">
      <c r="A115" s="1" t="s">
        <v>2</v>
      </c>
      <c r="B115" s="2">
        <v>0</v>
      </c>
      <c r="C115" s="2">
        <v>0</v>
      </c>
      <c r="D115" s="2">
        <v>0</v>
      </c>
      <c r="E115" s="2">
        <v>4</v>
      </c>
      <c r="F115" s="2">
        <v>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11</v>
      </c>
      <c r="N115" s="5">
        <v>0.44375000000000003</v>
      </c>
      <c r="O115" s="5">
        <v>0</v>
      </c>
      <c r="P115" s="5">
        <v>3.1944444444444449E-2</v>
      </c>
      <c r="Q115" s="5">
        <v>0.41180555555555554</v>
      </c>
      <c r="R115" s="2">
        <v>1</v>
      </c>
      <c r="S115" s="2">
        <v>7</v>
      </c>
      <c r="T115" s="2">
        <v>12.5</v>
      </c>
      <c r="U115" s="15">
        <v>1</v>
      </c>
    </row>
    <row r="116" spans="1:21" ht="13.5" thickBot="1">
      <c r="A116" s="6" t="s">
        <v>3</v>
      </c>
      <c r="B116" s="7">
        <v>0</v>
      </c>
      <c r="C116" s="7">
        <v>1</v>
      </c>
      <c r="D116" s="7">
        <v>0</v>
      </c>
      <c r="E116" s="7">
        <v>2</v>
      </c>
      <c r="F116" s="7">
        <v>2</v>
      </c>
      <c r="G116" s="7">
        <v>0</v>
      </c>
      <c r="H116" s="7">
        <v>0</v>
      </c>
      <c r="I116" s="7">
        <v>0</v>
      </c>
      <c r="J116" s="7">
        <v>1</v>
      </c>
      <c r="K116" s="7">
        <v>1</v>
      </c>
      <c r="L116" s="7">
        <v>0</v>
      </c>
      <c r="M116" s="7">
        <v>18</v>
      </c>
      <c r="N116" s="8">
        <v>0.66597222222222219</v>
      </c>
      <c r="O116" s="8">
        <v>0.16388888888888889</v>
      </c>
      <c r="P116" s="8">
        <v>3.6111111111111115E-2</v>
      </c>
      <c r="Q116" s="8">
        <v>0.46597222222222223</v>
      </c>
      <c r="R116" s="7">
        <v>0</v>
      </c>
      <c r="S116" s="7">
        <v>0</v>
      </c>
      <c r="T116" s="7">
        <v>0</v>
      </c>
      <c r="U116" s="15">
        <v>1</v>
      </c>
    </row>
    <row r="117" spans="1:21" ht="13.5" thickBot="1">
      <c r="A117" s="1" t="s">
        <v>55</v>
      </c>
      <c r="B117" s="2">
        <v>0</v>
      </c>
      <c r="C117" s="2">
        <v>0</v>
      </c>
      <c r="D117" s="2">
        <v>0</v>
      </c>
      <c r="E117" s="2">
        <v>3</v>
      </c>
      <c r="F117" s="2">
        <v>3</v>
      </c>
      <c r="G117" s="2">
        <v>2</v>
      </c>
      <c r="H117" s="2">
        <v>0</v>
      </c>
      <c r="I117" s="2">
        <v>0</v>
      </c>
      <c r="J117" s="2">
        <v>0</v>
      </c>
      <c r="K117" s="2">
        <v>1</v>
      </c>
      <c r="L117" s="2">
        <v>2</v>
      </c>
      <c r="M117" s="2">
        <v>21</v>
      </c>
      <c r="N117" s="5">
        <v>0.55347222222222225</v>
      </c>
      <c r="O117" s="5">
        <v>4.1666666666666664E-2</v>
      </c>
      <c r="P117" s="5">
        <v>0</v>
      </c>
      <c r="Q117" s="5">
        <v>0.51180555555555551</v>
      </c>
      <c r="R117" s="2">
        <v>0</v>
      </c>
      <c r="S117" s="2">
        <v>0</v>
      </c>
      <c r="T117" s="2">
        <v>0</v>
      </c>
      <c r="U117" s="15">
        <v>1</v>
      </c>
    </row>
    <row r="118" spans="1:21" ht="13.5" thickBot="1">
      <c r="A118" s="6" t="s">
        <v>4</v>
      </c>
      <c r="B118" s="7">
        <v>0</v>
      </c>
      <c r="C118" s="7">
        <v>0</v>
      </c>
      <c r="D118" s="7">
        <v>-2</v>
      </c>
      <c r="E118" s="7">
        <v>2</v>
      </c>
      <c r="F118" s="7">
        <v>2</v>
      </c>
      <c r="G118" s="7">
        <v>0</v>
      </c>
      <c r="H118" s="7">
        <v>1</v>
      </c>
      <c r="I118" s="7">
        <v>2</v>
      </c>
      <c r="J118" s="7">
        <v>0</v>
      </c>
      <c r="K118" s="7">
        <v>0</v>
      </c>
      <c r="L118" s="7">
        <v>3</v>
      </c>
      <c r="M118" s="7">
        <v>25</v>
      </c>
      <c r="N118" s="8">
        <v>0.97430555555555554</v>
      </c>
      <c r="O118" s="8">
        <v>0.15833333333333333</v>
      </c>
      <c r="P118" s="8">
        <v>2.361111111111111E-2</v>
      </c>
      <c r="Q118" s="8">
        <v>0.79236111111111107</v>
      </c>
      <c r="R118" s="7">
        <v>0</v>
      </c>
      <c r="S118" s="7">
        <v>0</v>
      </c>
      <c r="T118" s="7">
        <v>0</v>
      </c>
      <c r="U118" s="15">
        <v>1</v>
      </c>
    </row>
    <row r="119" spans="1:21" ht="13.5" thickBot="1">
      <c r="A119" s="1" t="s">
        <v>5</v>
      </c>
      <c r="B119" s="2">
        <v>0</v>
      </c>
      <c r="C119" s="2">
        <v>0</v>
      </c>
      <c r="D119" s="2">
        <v>2</v>
      </c>
      <c r="E119" s="2">
        <v>1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20</v>
      </c>
      <c r="N119" s="5">
        <v>0.57361111111111118</v>
      </c>
      <c r="O119" s="5">
        <v>0</v>
      </c>
      <c r="P119" s="5">
        <v>5.4166666666666669E-2</v>
      </c>
      <c r="Q119" s="5">
        <v>0.51944444444444449</v>
      </c>
      <c r="R119" s="2">
        <v>0</v>
      </c>
      <c r="S119" s="2">
        <v>0</v>
      </c>
      <c r="T119" s="2">
        <v>0</v>
      </c>
      <c r="U119" s="15">
        <v>1</v>
      </c>
    </row>
    <row r="120" spans="1:21" ht="13.5" thickBot="1">
      <c r="A120" s="6" t="s">
        <v>6</v>
      </c>
      <c r="B120" s="7">
        <v>2</v>
      </c>
      <c r="C120" s="7">
        <v>0</v>
      </c>
      <c r="D120" s="7">
        <v>0</v>
      </c>
      <c r="E120" s="7">
        <v>6</v>
      </c>
      <c r="F120" s="7">
        <v>4</v>
      </c>
      <c r="G120" s="7">
        <v>0</v>
      </c>
      <c r="H120" s="7">
        <v>0</v>
      </c>
      <c r="I120" s="7">
        <v>0</v>
      </c>
      <c r="J120" s="7">
        <v>3</v>
      </c>
      <c r="K120" s="7">
        <v>0</v>
      </c>
      <c r="L120" s="7">
        <v>0</v>
      </c>
      <c r="M120" s="7">
        <v>28</v>
      </c>
      <c r="N120" s="8">
        <v>0.9902777777777777</v>
      </c>
      <c r="O120" s="8">
        <v>0.17986111111111111</v>
      </c>
      <c r="P120" s="8">
        <v>6.7361111111111108E-2</v>
      </c>
      <c r="Q120" s="8">
        <v>0.74305555555555547</v>
      </c>
      <c r="R120" s="7">
        <v>1</v>
      </c>
      <c r="S120" s="7">
        <v>4</v>
      </c>
      <c r="T120" s="7">
        <v>20</v>
      </c>
      <c r="U120" s="15">
        <v>1</v>
      </c>
    </row>
    <row r="121" spans="1:21" ht="13.5" thickBot="1">
      <c r="A121" s="1" t="s">
        <v>25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3</v>
      </c>
      <c r="K121" s="2">
        <v>1</v>
      </c>
      <c r="L121" s="2">
        <v>0</v>
      </c>
      <c r="M121" s="2">
        <v>14</v>
      </c>
      <c r="N121" s="5">
        <v>0.39097222222222222</v>
      </c>
      <c r="O121" s="5">
        <v>0</v>
      </c>
      <c r="P121" s="5">
        <v>6.9444444444444434E-2</v>
      </c>
      <c r="Q121" s="5">
        <v>0.3215277777777778</v>
      </c>
      <c r="R121" s="2">
        <v>1</v>
      </c>
      <c r="S121" s="2">
        <v>1</v>
      </c>
      <c r="T121" s="2">
        <v>50</v>
      </c>
      <c r="U121" s="15">
        <v>1</v>
      </c>
    </row>
    <row r="122" spans="1:21" ht="13.5" thickBot="1">
      <c r="A122" s="6" t="s">
        <v>7</v>
      </c>
      <c r="B122" s="7">
        <v>0</v>
      </c>
      <c r="C122" s="7">
        <v>0</v>
      </c>
      <c r="D122" s="7">
        <v>0</v>
      </c>
      <c r="E122" s="7">
        <v>2</v>
      </c>
      <c r="F122" s="7">
        <v>2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13</v>
      </c>
      <c r="N122" s="8">
        <v>0.35902777777777778</v>
      </c>
      <c r="O122" s="8">
        <v>0</v>
      </c>
      <c r="P122" s="8">
        <v>0</v>
      </c>
      <c r="Q122" s="8">
        <v>0.35902777777777778</v>
      </c>
      <c r="R122" s="7">
        <v>0</v>
      </c>
      <c r="S122" s="7">
        <v>1</v>
      </c>
      <c r="T122" s="7">
        <v>0</v>
      </c>
      <c r="U122" s="15">
        <v>1</v>
      </c>
    </row>
    <row r="123" spans="1:21" ht="13.5" thickBot="1">
      <c r="A123" s="1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2</v>
      </c>
      <c r="H123" s="2">
        <v>0</v>
      </c>
      <c r="I123" s="2">
        <v>0</v>
      </c>
      <c r="J123" s="2">
        <v>0</v>
      </c>
      <c r="K123" s="2">
        <v>1</v>
      </c>
      <c r="L123" s="2">
        <v>1</v>
      </c>
      <c r="M123" s="2">
        <v>25</v>
      </c>
      <c r="N123" s="5">
        <v>0.66666666666666663</v>
      </c>
      <c r="O123" s="5">
        <v>0</v>
      </c>
      <c r="P123" s="5">
        <v>3.2638888888888891E-2</v>
      </c>
      <c r="Q123" s="5">
        <v>0.63402777777777775</v>
      </c>
      <c r="R123" s="2">
        <v>6</v>
      </c>
      <c r="S123" s="2">
        <v>7</v>
      </c>
      <c r="T123" s="2">
        <v>46.2</v>
      </c>
      <c r="U123" s="15">
        <v>1</v>
      </c>
    </row>
    <row r="124" spans="1:21" ht="13.5" thickBot="1">
      <c r="A124" s="6" t="s">
        <v>10</v>
      </c>
      <c r="B124" s="7">
        <v>0</v>
      </c>
      <c r="C124" s="7">
        <v>0</v>
      </c>
      <c r="D124" s="7">
        <v>-1</v>
      </c>
      <c r="E124" s="7">
        <v>2</v>
      </c>
      <c r="F124" s="7">
        <v>2</v>
      </c>
      <c r="G124" s="7">
        <v>0</v>
      </c>
      <c r="H124" s="7">
        <v>0</v>
      </c>
      <c r="I124" s="7">
        <v>0</v>
      </c>
      <c r="J124" s="7">
        <v>3</v>
      </c>
      <c r="K124" s="7">
        <v>1</v>
      </c>
      <c r="L124" s="7">
        <v>1</v>
      </c>
      <c r="M124" s="7">
        <v>19</v>
      </c>
      <c r="N124" s="8">
        <v>0.55694444444444446</v>
      </c>
      <c r="O124" s="8">
        <v>0</v>
      </c>
      <c r="P124" s="8">
        <v>4.1666666666666664E-2</v>
      </c>
      <c r="Q124" s="8">
        <v>0.51527777777777783</v>
      </c>
      <c r="R124" s="7">
        <v>0</v>
      </c>
      <c r="S124" s="7">
        <v>0</v>
      </c>
      <c r="T124" s="7">
        <v>0</v>
      </c>
      <c r="U124" s="15">
        <v>1</v>
      </c>
    </row>
    <row r="125" spans="1:21" ht="13.5" thickBot="1">
      <c r="A125" s="1" t="s">
        <v>11</v>
      </c>
      <c r="B125" s="2">
        <v>0</v>
      </c>
      <c r="C125" s="2">
        <v>0</v>
      </c>
      <c r="D125" s="2">
        <v>-1</v>
      </c>
      <c r="E125" s="2">
        <v>4</v>
      </c>
      <c r="F125" s="2">
        <v>4</v>
      </c>
      <c r="G125" s="2">
        <v>1</v>
      </c>
      <c r="H125" s="2">
        <v>1</v>
      </c>
      <c r="I125" s="2">
        <v>2</v>
      </c>
      <c r="J125" s="2">
        <v>2</v>
      </c>
      <c r="K125" s="2">
        <v>1</v>
      </c>
      <c r="L125" s="2">
        <v>2</v>
      </c>
      <c r="M125" s="2">
        <v>16</v>
      </c>
      <c r="N125" s="5">
        <v>0.42638888888888887</v>
      </c>
      <c r="O125" s="5">
        <v>0</v>
      </c>
      <c r="P125" s="5">
        <v>3.1944444444444449E-2</v>
      </c>
      <c r="Q125" s="5">
        <v>0.39444444444444443</v>
      </c>
      <c r="R125" s="2">
        <v>4</v>
      </c>
      <c r="S125" s="2">
        <v>2</v>
      </c>
      <c r="T125" s="2">
        <v>66.7</v>
      </c>
      <c r="U125" s="15">
        <v>1</v>
      </c>
    </row>
    <row r="126" spans="1:21" ht="13.5" thickBot="1">
      <c r="A126" s="6" t="s">
        <v>13</v>
      </c>
      <c r="B126" s="7">
        <v>0</v>
      </c>
      <c r="C126" s="7">
        <v>0</v>
      </c>
      <c r="D126" s="7">
        <v>0</v>
      </c>
      <c r="E126" s="7">
        <v>2</v>
      </c>
      <c r="F126" s="7">
        <v>2</v>
      </c>
      <c r="G126" s="7">
        <v>0</v>
      </c>
      <c r="H126" s="7">
        <v>0</v>
      </c>
      <c r="I126" s="7">
        <v>0</v>
      </c>
      <c r="J126" s="7">
        <v>3</v>
      </c>
      <c r="K126" s="7">
        <v>1</v>
      </c>
      <c r="L126" s="7">
        <v>0</v>
      </c>
      <c r="M126" s="7">
        <v>22</v>
      </c>
      <c r="N126" s="8">
        <v>0.6777777777777777</v>
      </c>
      <c r="O126" s="8">
        <v>4.8611111111111112E-2</v>
      </c>
      <c r="P126" s="8">
        <v>0</v>
      </c>
      <c r="Q126" s="8">
        <v>0.62916666666666665</v>
      </c>
      <c r="R126" s="7">
        <v>0</v>
      </c>
      <c r="S126" s="7">
        <v>0</v>
      </c>
      <c r="T126" s="7">
        <v>0</v>
      </c>
      <c r="U126" s="15">
        <v>1</v>
      </c>
    </row>
    <row r="127" spans="1:21" ht="13.5" thickBot="1">
      <c r="A127" s="1" t="s">
        <v>14</v>
      </c>
      <c r="B127" s="2">
        <v>0</v>
      </c>
      <c r="C127" s="2">
        <v>2</v>
      </c>
      <c r="D127" s="2">
        <v>0</v>
      </c>
      <c r="E127" s="2">
        <v>2</v>
      </c>
      <c r="F127" s="2">
        <v>2</v>
      </c>
      <c r="G127" s="2">
        <v>2</v>
      </c>
      <c r="H127" s="2">
        <v>0</v>
      </c>
      <c r="I127" s="2">
        <v>0</v>
      </c>
      <c r="J127" s="2">
        <v>0</v>
      </c>
      <c r="K127" s="2">
        <v>4</v>
      </c>
      <c r="L127" s="2">
        <v>1</v>
      </c>
      <c r="M127" s="2">
        <v>26</v>
      </c>
      <c r="N127" s="5">
        <v>0.9590277777777777</v>
      </c>
      <c r="O127" s="5">
        <v>0.18055555555555555</v>
      </c>
      <c r="P127" s="5">
        <v>5.2777777777777778E-2</v>
      </c>
      <c r="Q127" s="5">
        <v>0.72569444444444453</v>
      </c>
      <c r="R127" s="2">
        <v>17</v>
      </c>
      <c r="S127" s="2">
        <v>10</v>
      </c>
      <c r="T127" s="2">
        <v>63</v>
      </c>
      <c r="U127" s="15">
        <v>1</v>
      </c>
    </row>
    <row r="128" spans="1:21" ht="13.5" thickBot="1">
      <c r="A128" s="6" t="s">
        <v>15</v>
      </c>
      <c r="B128" s="7">
        <v>0</v>
      </c>
      <c r="C128" s="7">
        <v>0</v>
      </c>
      <c r="D128" s="7">
        <v>-1</v>
      </c>
      <c r="E128" s="7">
        <v>6</v>
      </c>
      <c r="F128" s="7">
        <v>6</v>
      </c>
      <c r="G128" s="7">
        <v>2</v>
      </c>
      <c r="H128" s="7">
        <v>0</v>
      </c>
      <c r="I128" s="7">
        <v>0</v>
      </c>
      <c r="J128" s="7">
        <v>0</v>
      </c>
      <c r="K128" s="7">
        <v>0</v>
      </c>
      <c r="L128" s="7">
        <v>1</v>
      </c>
      <c r="M128" s="7">
        <v>25</v>
      </c>
      <c r="N128" s="8">
        <v>0.94513888888888886</v>
      </c>
      <c r="O128" s="8">
        <v>5.2777777777777778E-2</v>
      </c>
      <c r="P128" s="8">
        <v>6.1805555555555558E-2</v>
      </c>
      <c r="Q128" s="8">
        <v>0.8305555555555556</v>
      </c>
      <c r="R128" s="7">
        <v>0</v>
      </c>
      <c r="S128" s="7">
        <v>0</v>
      </c>
      <c r="T128" s="7">
        <v>0</v>
      </c>
      <c r="U128" s="15">
        <v>1</v>
      </c>
    </row>
    <row r="129" spans="1:21" ht="13.5" thickBot="1">
      <c r="A129" s="1" t="s">
        <v>16</v>
      </c>
      <c r="B129" s="2">
        <v>0</v>
      </c>
      <c r="C129" s="2">
        <v>0</v>
      </c>
      <c r="D129" s="2">
        <v>1</v>
      </c>
      <c r="E129" s="2">
        <v>0</v>
      </c>
      <c r="F129" s="2">
        <v>0</v>
      </c>
      <c r="G129" s="2">
        <v>0</v>
      </c>
      <c r="H129" s="2">
        <v>1</v>
      </c>
      <c r="I129" s="2">
        <v>2</v>
      </c>
      <c r="J129" s="2">
        <v>0</v>
      </c>
      <c r="K129" s="2">
        <v>0</v>
      </c>
      <c r="L129" s="2">
        <v>2</v>
      </c>
      <c r="M129" s="2">
        <v>23</v>
      </c>
      <c r="N129" s="5">
        <v>0.64374999999999993</v>
      </c>
      <c r="O129" s="5">
        <v>0</v>
      </c>
      <c r="P129" s="5">
        <v>5.4166666666666669E-2</v>
      </c>
      <c r="Q129" s="5">
        <v>0.58958333333333335</v>
      </c>
      <c r="R129" s="2">
        <v>0</v>
      </c>
      <c r="S129" s="2">
        <v>0</v>
      </c>
      <c r="T129" s="2">
        <v>0</v>
      </c>
      <c r="U129" s="15">
        <v>1</v>
      </c>
    </row>
    <row r="130" spans="1:21" ht="13.5" thickBot="1">
      <c r="A130" s="1" t="s">
        <v>121</v>
      </c>
      <c r="B130" s="2">
        <v>25</v>
      </c>
      <c r="C130" s="2">
        <v>3</v>
      </c>
      <c r="D130" s="2">
        <v>22</v>
      </c>
      <c r="E130" s="2">
        <v>0.88</v>
      </c>
      <c r="F130" s="4">
        <v>2.4666666666666668</v>
      </c>
      <c r="G130" s="2">
        <v>0</v>
      </c>
      <c r="U130" s="15">
        <v>1</v>
      </c>
    </row>
    <row r="131" spans="1:21">
      <c r="U131" s="15">
        <v>1</v>
      </c>
    </row>
    <row r="132" spans="1:21">
      <c r="A132" t="s">
        <v>129</v>
      </c>
      <c r="U132" s="15">
        <v>1</v>
      </c>
    </row>
    <row r="133" spans="1:21" ht="13.5" thickBot="1">
      <c r="A133" s="6" t="s">
        <v>0</v>
      </c>
      <c r="B133" s="7">
        <v>0</v>
      </c>
      <c r="C133" s="7">
        <v>0</v>
      </c>
      <c r="D133" s="7">
        <v>-3</v>
      </c>
      <c r="E133" s="7">
        <v>5</v>
      </c>
      <c r="F133" s="7">
        <v>5</v>
      </c>
      <c r="G133" s="7">
        <v>3</v>
      </c>
      <c r="H133" s="7">
        <v>0</v>
      </c>
      <c r="I133" s="7">
        <v>0</v>
      </c>
      <c r="J133" s="7">
        <v>0</v>
      </c>
      <c r="K133" s="7">
        <v>1</v>
      </c>
      <c r="L133" s="7">
        <v>1</v>
      </c>
      <c r="M133" s="7">
        <v>26</v>
      </c>
      <c r="N133" s="9">
        <v>1.2513888888888889</v>
      </c>
      <c r="O133" s="8">
        <v>0.3125</v>
      </c>
      <c r="P133" s="8">
        <v>0.12430555555555556</v>
      </c>
      <c r="Q133" s="8">
        <v>0.81458333333333333</v>
      </c>
      <c r="R133" s="7">
        <v>0</v>
      </c>
      <c r="S133" s="7">
        <v>0</v>
      </c>
      <c r="T133" s="7">
        <v>0</v>
      </c>
      <c r="U133" s="15">
        <v>1</v>
      </c>
    </row>
    <row r="134" spans="1:21" ht="13.5" thickBot="1">
      <c r="A134" s="1" t="s">
        <v>1</v>
      </c>
      <c r="B134" s="2">
        <v>1</v>
      </c>
      <c r="C134" s="2">
        <v>0</v>
      </c>
      <c r="D134" s="2">
        <v>-3</v>
      </c>
      <c r="E134" s="2">
        <v>3</v>
      </c>
      <c r="F134" s="2">
        <v>2</v>
      </c>
      <c r="G134" s="2">
        <v>0</v>
      </c>
      <c r="H134" s="2">
        <v>2</v>
      </c>
      <c r="I134" s="2">
        <v>7</v>
      </c>
      <c r="J134" s="2">
        <v>3</v>
      </c>
      <c r="K134" s="2">
        <v>0</v>
      </c>
      <c r="L134" s="2">
        <v>0</v>
      </c>
      <c r="M134" s="2">
        <v>22</v>
      </c>
      <c r="N134" s="5">
        <v>0.54583333333333328</v>
      </c>
      <c r="O134" s="5">
        <v>8.7500000000000008E-2</v>
      </c>
      <c r="P134" s="5">
        <v>2.4305555555555556E-2</v>
      </c>
      <c r="Q134" s="5">
        <v>0.43402777777777773</v>
      </c>
      <c r="R134" s="2">
        <v>0</v>
      </c>
      <c r="S134" s="2">
        <v>1</v>
      </c>
      <c r="T134" s="2">
        <v>0</v>
      </c>
      <c r="U134" s="15">
        <v>1</v>
      </c>
    </row>
    <row r="135" spans="1:21" ht="13.5" thickBot="1">
      <c r="A135" s="6" t="s">
        <v>3</v>
      </c>
      <c r="B135" s="7">
        <v>0</v>
      </c>
      <c r="C135" s="7">
        <v>0</v>
      </c>
      <c r="D135" s="7">
        <v>0</v>
      </c>
      <c r="E135" s="7">
        <v>3</v>
      </c>
      <c r="F135" s="7">
        <v>3</v>
      </c>
      <c r="G135" s="7">
        <v>3</v>
      </c>
      <c r="H135" s="7">
        <v>0</v>
      </c>
      <c r="I135" s="7">
        <v>0</v>
      </c>
      <c r="J135" s="7">
        <v>1</v>
      </c>
      <c r="K135" s="7">
        <v>0</v>
      </c>
      <c r="L135" s="7">
        <v>3</v>
      </c>
      <c r="M135" s="7">
        <v>25</v>
      </c>
      <c r="N135" s="8">
        <v>0.88194444444444453</v>
      </c>
      <c r="O135" s="8">
        <v>0.1763888888888889</v>
      </c>
      <c r="P135" s="8">
        <v>9.7916666666666666E-2</v>
      </c>
      <c r="Q135" s="8">
        <v>0.60763888888888895</v>
      </c>
      <c r="R135" s="7">
        <v>0</v>
      </c>
      <c r="S135" s="7">
        <v>0</v>
      </c>
      <c r="T135" s="7">
        <v>0</v>
      </c>
      <c r="U135" s="15">
        <v>1</v>
      </c>
    </row>
    <row r="136" spans="1:21" ht="13.5" thickBot="1">
      <c r="A136" s="1" t="s">
        <v>123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K136" s="2">
        <v>0</v>
      </c>
      <c r="L136" s="2">
        <v>0</v>
      </c>
      <c r="M136" s="2">
        <v>9</v>
      </c>
      <c r="N136" s="5">
        <v>0.24652777777777779</v>
      </c>
      <c r="O136" s="5">
        <v>0</v>
      </c>
      <c r="P136" s="5">
        <v>0</v>
      </c>
      <c r="Q136" s="5">
        <v>0.24652777777777779</v>
      </c>
      <c r="R136" s="2">
        <v>2</v>
      </c>
      <c r="S136" s="2">
        <v>2</v>
      </c>
      <c r="T136" s="2">
        <v>50</v>
      </c>
      <c r="U136" s="15">
        <v>1</v>
      </c>
    </row>
    <row r="137" spans="1:21" ht="13.5" thickBot="1">
      <c r="A137" s="6" t="s">
        <v>55</v>
      </c>
      <c r="B137" s="7">
        <v>0</v>
      </c>
      <c r="C137" s="7">
        <v>0</v>
      </c>
      <c r="D137" s="7">
        <v>0</v>
      </c>
      <c r="E137" s="7">
        <v>2</v>
      </c>
      <c r="F137" s="7">
        <v>2</v>
      </c>
      <c r="G137" s="7">
        <v>0</v>
      </c>
      <c r="H137" s="7">
        <v>0</v>
      </c>
      <c r="I137" s="7">
        <v>0</v>
      </c>
      <c r="J137" s="7">
        <v>1</v>
      </c>
      <c r="K137" s="7">
        <v>1</v>
      </c>
      <c r="L137" s="7">
        <v>0</v>
      </c>
      <c r="M137" s="7">
        <v>18</v>
      </c>
      <c r="N137" s="8">
        <v>0.48333333333333334</v>
      </c>
      <c r="O137" s="8">
        <v>5.7638888888888885E-2</v>
      </c>
      <c r="P137" s="8">
        <v>0</v>
      </c>
      <c r="Q137" s="8">
        <v>0.42569444444444443</v>
      </c>
      <c r="R137" s="7">
        <v>0</v>
      </c>
      <c r="S137" s="7">
        <v>0</v>
      </c>
      <c r="T137" s="7">
        <v>0</v>
      </c>
      <c r="U137" s="15">
        <v>1</v>
      </c>
    </row>
    <row r="138" spans="1:21" ht="13.5" thickBot="1">
      <c r="A138" s="1" t="s">
        <v>4</v>
      </c>
      <c r="B138" s="2">
        <v>0</v>
      </c>
      <c r="C138" s="2">
        <v>2</v>
      </c>
      <c r="D138" s="2">
        <v>-2</v>
      </c>
      <c r="E138" s="2">
        <v>3</v>
      </c>
      <c r="F138" s="2">
        <v>3</v>
      </c>
      <c r="G138" s="2">
        <v>1</v>
      </c>
      <c r="H138" s="2">
        <v>0</v>
      </c>
      <c r="I138" s="2">
        <v>0</v>
      </c>
      <c r="J138" s="2">
        <v>3</v>
      </c>
      <c r="K138" s="2">
        <v>0</v>
      </c>
      <c r="L138" s="2">
        <v>0</v>
      </c>
      <c r="M138" s="2">
        <v>25</v>
      </c>
      <c r="N138" s="5">
        <v>0.90277777777777779</v>
      </c>
      <c r="O138" s="5">
        <v>0.26874999999999999</v>
      </c>
      <c r="P138" s="5">
        <v>6.5277777777777782E-2</v>
      </c>
      <c r="Q138" s="5">
        <v>0.56874999999999998</v>
      </c>
      <c r="R138" s="2">
        <v>0</v>
      </c>
      <c r="S138" s="2">
        <v>0</v>
      </c>
      <c r="T138" s="2">
        <v>0</v>
      </c>
      <c r="U138" s="15">
        <v>1</v>
      </c>
    </row>
    <row r="139" spans="1:21" ht="13.5" thickBot="1">
      <c r="A139" s="6" t="s">
        <v>5</v>
      </c>
      <c r="B139" s="7">
        <v>0</v>
      </c>
      <c r="C139" s="7">
        <v>0</v>
      </c>
      <c r="D139" s="7">
        <v>-2</v>
      </c>
      <c r="E139" s="7">
        <v>0</v>
      </c>
      <c r="F139" s="7">
        <v>0</v>
      </c>
      <c r="G139" s="7">
        <v>0</v>
      </c>
      <c r="H139" s="7">
        <v>1</v>
      </c>
      <c r="I139" s="7">
        <v>2</v>
      </c>
      <c r="J139" s="7">
        <v>0</v>
      </c>
      <c r="K139" s="7">
        <v>0</v>
      </c>
      <c r="L139" s="7">
        <v>0</v>
      </c>
      <c r="M139" s="7">
        <v>22</v>
      </c>
      <c r="N139" s="8">
        <v>0.57777777777777783</v>
      </c>
      <c r="O139" s="8">
        <v>0</v>
      </c>
      <c r="P139" s="8">
        <v>2.7083333333333334E-2</v>
      </c>
      <c r="Q139" s="8">
        <v>0.55069444444444449</v>
      </c>
      <c r="R139" s="7">
        <v>0</v>
      </c>
      <c r="S139" s="7">
        <v>0</v>
      </c>
      <c r="T139" s="7">
        <v>0</v>
      </c>
      <c r="U139" s="15">
        <v>1</v>
      </c>
    </row>
    <row r="140" spans="1:21" ht="13.5" thickBot="1">
      <c r="A140" s="1" t="s">
        <v>6</v>
      </c>
      <c r="B140" s="2">
        <v>0</v>
      </c>
      <c r="C140" s="2">
        <v>1</v>
      </c>
      <c r="D140" s="2">
        <v>-2</v>
      </c>
      <c r="E140" s="2">
        <v>4</v>
      </c>
      <c r="F140" s="2">
        <v>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2</v>
      </c>
      <c r="M140" s="2">
        <v>26</v>
      </c>
      <c r="N140" s="4">
        <v>1.1381944444444445</v>
      </c>
      <c r="O140" s="5">
        <v>0.30624999999999997</v>
      </c>
      <c r="P140" s="5">
        <v>7.1527777777777787E-2</v>
      </c>
      <c r="Q140" s="5">
        <v>0.76041666666666663</v>
      </c>
      <c r="R140" s="2">
        <v>3</v>
      </c>
      <c r="S140" s="2">
        <v>2</v>
      </c>
      <c r="T140" s="2">
        <v>60</v>
      </c>
      <c r="U140" s="15">
        <v>1</v>
      </c>
    </row>
    <row r="141" spans="1:21" ht="13.5" thickBot="1">
      <c r="A141" s="6" t="s">
        <v>83</v>
      </c>
      <c r="B141" s="7">
        <v>0</v>
      </c>
      <c r="C141" s="7">
        <v>0</v>
      </c>
      <c r="D141" s="7">
        <v>-1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1</v>
      </c>
      <c r="K141" s="7">
        <v>0</v>
      </c>
      <c r="L141" s="7">
        <v>0</v>
      </c>
      <c r="M141" s="7">
        <v>5</v>
      </c>
      <c r="N141" s="8">
        <v>0.12569444444444444</v>
      </c>
      <c r="O141" s="8">
        <v>0</v>
      </c>
      <c r="P141" s="8">
        <v>0</v>
      </c>
      <c r="Q141" s="8">
        <v>0.12569444444444444</v>
      </c>
      <c r="R141" s="7">
        <v>0</v>
      </c>
      <c r="S141" s="7">
        <v>0</v>
      </c>
      <c r="T141" s="7">
        <v>0</v>
      </c>
      <c r="U141" s="15">
        <v>1</v>
      </c>
    </row>
    <row r="142" spans="1:21" ht="13.5" thickBot="1">
      <c r="A142" s="1" t="s">
        <v>25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1</v>
      </c>
      <c r="H142" s="2">
        <v>1</v>
      </c>
      <c r="I142" s="2">
        <v>2</v>
      </c>
      <c r="J142" s="2">
        <v>1</v>
      </c>
      <c r="K142" s="2">
        <v>0</v>
      </c>
      <c r="L142" s="2">
        <v>0</v>
      </c>
      <c r="M142" s="2">
        <v>13</v>
      </c>
      <c r="N142" s="5">
        <v>0.3354166666666667</v>
      </c>
      <c r="O142" s="5">
        <v>0</v>
      </c>
      <c r="P142" s="5">
        <v>2.7083333333333334E-2</v>
      </c>
      <c r="Q142" s="5">
        <v>0.30833333333333335</v>
      </c>
      <c r="R142" s="2">
        <v>0</v>
      </c>
      <c r="S142" s="2">
        <v>1</v>
      </c>
      <c r="T142" s="2">
        <v>0</v>
      </c>
      <c r="U142" s="15">
        <v>1</v>
      </c>
    </row>
    <row r="143" spans="1:21" ht="13.5" thickBot="1">
      <c r="A143" s="6" t="s">
        <v>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2</v>
      </c>
      <c r="J143" s="7">
        <v>0</v>
      </c>
      <c r="K143" s="7">
        <v>0</v>
      </c>
      <c r="L143" s="7">
        <v>0</v>
      </c>
      <c r="M143" s="7">
        <v>17</v>
      </c>
      <c r="N143" s="8">
        <v>0.47152777777777777</v>
      </c>
      <c r="O143" s="8">
        <v>0</v>
      </c>
      <c r="P143" s="8">
        <v>0</v>
      </c>
      <c r="Q143" s="8">
        <v>0.47152777777777777</v>
      </c>
      <c r="R143" s="7">
        <v>0</v>
      </c>
      <c r="S143" s="7">
        <v>0</v>
      </c>
      <c r="T143" s="7">
        <v>0</v>
      </c>
      <c r="U143" s="15">
        <v>1</v>
      </c>
    </row>
    <row r="144" spans="1:21" ht="13.5" thickBot="1">
      <c r="A144" s="1" t="s">
        <v>10</v>
      </c>
      <c r="B144" s="2">
        <v>0</v>
      </c>
      <c r="C144" s="2">
        <v>0</v>
      </c>
      <c r="D144" s="2">
        <v>-1</v>
      </c>
      <c r="E144" s="2">
        <v>4</v>
      </c>
      <c r="F144" s="2">
        <v>4</v>
      </c>
      <c r="G144" s="2">
        <v>5</v>
      </c>
      <c r="H144" s="2">
        <v>0</v>
      </c>
      <c r="I144" s="2">
        <v>0</v>
      </c>
      <c r="J144" s="2">
        <v>3</v>
      </c>
      <c r="K144" s="2">
        <v>1</v>
      </c>
      <c r="L144" s="2">
        <v>0</v>
      </c>
      <c r="M144" s="2">
        <v>24</v>
      </c>
      <c r="N144" s="5">
        <v>0.75138888888888899</v>
      </c>
      <c r="O144" s="5">
        <v>1.5277777777777777E-2</v>
      </c>
      <c r="P144" s="5">
        <v>8.8888888888888892E-2</v>
      </c>
      <c r="Q144" s="5">
        <v>0.64722222222222225</v>
      </c>
      <c r="R144" s="2">
        <v>0</v>
      </c>
      <c r="S144" s="2">
        <v>0</v>
      </c>
      <c r="T144" s="2">
        <v>0</v>
      </c>
      <c r="U144" s="15">
        <v>1</v>
      </c>
    </row>
    <row r="145" spans="1:21" ht="13.5" thickBot="1">
      <c r="A145" s="6" t="s">
        <v>11</v>
      </c>
      <c r="B145" s="7">
        <v>0</v>
      </c>
      <c r="C145" s="7">
        <v>0</v>
      </c>
      <c r="D145" s="7">
        <v>-1</v>
      </c>
      <c r="E145" s="7">
        <v>5</v>
      </c>
      <c r="F145" s="7">
        <v>5</v>
      </c>
      <c r="G145" s="7">
        <v>1</v>
      </c>
      <c r="H145" s="7">
        <v>0</v>
      </c>
      <c r="I145" s="7">
        <v>0</v>
      </c>
      <c r="J145" s="7">
        <v>4</v>
      </c>
      <c r="K145" s="7">
        <v>1</v>
      </c>
      <c r="L145" s="7">
        <v>0</v>
      </c>
      <c r="M145" s="7">
        <v>21</v>
      </c>
      <c r="N145" s="8">
        <v>0.5180555555555556</v>
      </c>
      <c r="O145" s="8">
        <v>0</v>
      </c>
      <c r="P145" s="8">
        <v>8.5416666666666655E-2</v>
      </c>
      <c r="Q145" s="8">
        <v>0.43263888888888885</v>
      </c>
      <c r="R145" s="7">
        <v>12</v>
      </c>
      <c r="S145" s="7">
        <v>3</v>
      </c>
      <c r="T145" s="7">
        <v>80</v>
      </c>
      <c r="U145" s="15">
        <v>1</v>
      </c>
    </row>
    <row r="146" spans="1:21" ht="13.5" thickBot="1">
      <c r="A146" s="1" t="s">
        <v>12</v>
      </c>
      <c r="B146" s="2">
        <v>0</v>
      </c>
      <c r="C146" s="2">
        <v>0</v>
      </c>
      <c r="D146" s="2">
        <v>-3</v>
      </c>
      <c r="E146" s="2">
        <v>7</v>
      </c>
      <c r="F146" s="2">
        <v>7</v>
      </c>
      <c r="G146" s="2">
        <v>0</v>
      </c>
      <c r="H146" s="2">
        <v>0</v>
      </c>
      <c r="I146" s="2">
        <v>0</v>
      </c>
      <c r="J146" s="2">
        <v>1</v>
      </c>
      <c r="K146" s="2">
        <v>1</v>
      </c>
      <c r="L146" s="2">
        <v>0</v>
      </c>
      <c r="M146" s="2">
        <v>25</v>
      </c>
      <c r="N146" s="5">
        <v>0.80069444444444438</v>
      </c>
      <c r="O146" s="5">
        <v>0.19305555555555554</v>
      </c>
      <c r="P146" s="5">
        <v>8.819444444444445E-2</v>
      </c>
      <c r="Q146" s="5">
        <v>0.51944444444444449</v>
      </c>
      <c r="R146" s="2">
        <v>10</v>
      </c>
      <c r="S146" s="2">
        <v>5</v>
      </c>
      <c r="T146" s="2">
        <v>66.7</v>
      </c>
      <c r="U146" s="15">
        <v>1</v>
      </c>
    </row>
    <row r="147" spans="1:21" ht="13.5" thickBot="1">
      <c r="A147" s="6" t="s">
        <v>13</v>
      </c>
      <c r="B147" s="7">
        <v>0</v>
      </c>
      <c r="C147" s="7">
        <v>0</v>
      </c>
      <c r="D147" s="7">
        <v>-2</v>
      </c>
      <c r="E147" s="7">
        <v>3</v>
      </c>
      <c r="F147" s="7">
        <v>3</v>
      </c>
      <c r="G147" s="7">
        <v>1</v>
      </c>
      <c r="H147" s="7">
        <v>0</v>
      </c>
      <c r="I147" s="7">
        <v>0</v>
      </c>
      <c r="J147" s="7">
        <v>2</v>
      </c>
      <c r="K147" s="7">
        <v>3</v>
      </c>
      <c r="L147" s="7">
        <v>2</v>
      </c>
      <c r="M147" s="7">
        <v>21</v>
      </c>
      <c r="N147" s="8">
        <v>0.68611111111111101</v>
      </c>
      <c r="O147" s="8">
        <v>7.2916666666666671E-2</v>
      </c>
      <c r="P147" s="8">
        <v>0</v>
      </c>
      <c r="Q147" s="8">
        <v>0.61319444444444449</v>
      </c>
      <c r="R147" s="7">
        <v>0</v>
      </c>
      <c r="S147" s="7">
        <v>0</v>
      </c>
      <c r="T147" s="7">
        <v>0</v>
      </c>
      <c r="U147" s="15">
        <v>1</v>
      </c>
    </row>
    <row r="148" spans="1:21" ht="13.5" thickBot="1">
      <c r="A148" s="1" t="s">
        <v>14</v>
      </c>
      <c r="B148" s="2">
        <v>1</v>
      </c>
      <c r="C148" s="2">
        <v>1</v>
      </c>
      <c r="D148" s="2">
        <v>-2</v>
      </c>
      <c r="E148" s="2">
        <v>3</v>
      </c>
      <c r="F148" s="2">
        <v>2</v>
      </c>
      <c r="G148" s="2">
        <v>0</v>
      </c>
      <c r="H148" s="2">
        <v>0</v>
      </c>
      <c r="I148" s="2">
        <v>0</v>
      </c>
      <c r="J148" s="2">
        <v>2</v>
      </c>
      <c r="K148" s="2">
        <v>2</v>
      </c>
      <c r="L148" s="2">
        <v>2</v>
      </c>
      <c r="M148" s="2">
        <v>25</v>
      </c>
      <c r="N148" s="4">
        <v>1.075</v>
      </c>
      <c r="O148" s="5">
        <v>0.30624999999999997</v>
      </c>
      <c r="P148" s="5">
        <v>6.5277777777777782E-2</v>
      </c>
      <c r="Q148" s="5">
        <v>0.70347222222222217</v>
      </c>
      <c r="R148" s="2">
        <v>15</v>
      </c>
      <c r="S148" s="2">
        <v>6</v>
      </c>
      <c r="T148" s="2">
        <v>71.400000000000006</v>
      </c>
      <c r="U148" s="15">
        <v>1</v>
      </c>
    </row>
    <row r="149" spans="1:21" ht="13.5" thickBot="1">
      <c r="A149" s="6" t="s">
        <v>15</v>
      </c>
      <c r="B149" s="7">
        <v>0</v>
      </c>
      <c r="C149" s="7">
        <v>0</v>
      </c>
      <c r="D149" s="7">
        <v>-2</v>
      </c>
      <c r="E149" s="7">
        <v>0</v>
      </c>
      <c r="F149" s="7">
        <v>0</v>
      </c>
      <c r="G149" s="7">
        <v>1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23</v>
      </c>
      <c r="N149" s="8">
        <v>0.79166666666666663</v>
      </c>
      <c r="O149" s="8">
        <v>5.1388888888888894E-2</v>
      </c>
      <c r="P149" s="8">
        <v>0.12430555555555556</v>
      </c>
      <c r="Q149" s="8">
        <v>0.61597222222222225</v>
      </c>
      <c r="R149" s="7">
        <v>0</v>
      </c>
      <c r="S149" s="7">
        <v>0</v>
      </c>
      <c r="T149" s="7">
        <v>0</v>
      </c>
      <c r="U149" s="15">
        <v>1</v>
      </c>
    </row>
    <row r="150" spans="1:21" ht="13.5" thickBot="1">
      <c r="A150" s="1" t="s">
        <v>16</v>
      </c>
      <c r="B150" s="2">
        <v>0</v>
      </c>
      <c r="C150" s="2">
        <v>0</v>
      </c>
      <c r="D150" s="2">
        <v>-2</v>
      </c>
      <c r="E150" s="2">
        <v>0</v>
      </c>
      <c r="F150" s="2">
        <v>0</v>
      </c>
      <c r="G150" s="2">
        <v>0</v>
      </c>
      <c r="H150" s="2">
        <v>1</v>
      </c>
      <c r="I150" s="2">
        <v>2</v>
      </c>
      <c r="J150" s="2">
        <v>1</v>
      </c>
      <c r="K150" s="2">
        <v>2</v>
      </c>
      <c r="L150" s="2">
        <v>1</v>
      </c>
      <c r="M150" s="2">
        <v>22</v>
      </c>
      <c r="N150" s="5">
        <v>0.55625000000000002</v>
      </c>
      <c r="O150" s="5">
        <v>0</v>
      </c>
      <c r="P150" s="5">
        <v>4.4444444444444446E-2</v>
      </c>
      <c r="Q150" s="5">
        <v>0.51180555555555551</v>
      </c>
      <c r="R150" s="2">
        <v>0</v>
      </c>
      <c r="S150" s="2">
        <v>0</v>
      </c>
      <c r="T150" s="2">
        <v>0</v>
      </c>
      <c r="U150" s="15">
        <v>1</v>
      </c>
    </row>
    <row r="151" spans="1:21" ht="13.5" thickBot="1">
      <c r="A151" s="1" t="s">
        <v>125</v>
      </c>
      <c r="B151" s="2">
        <v>28</v>
      </c>
      <c r="C151" s="2">
        <v>4</v>
      </c>
      <c r="D151" s="2">
        <v>24</v>
      </c>
      <c r="E151" s="2">
        <v>0.85699999999999998</v>
      </c>
      <c r="F151" s="4">
        <v>2.4437500000000001</v>
      </c>
      <c r="G151" s="2">
        <v>0</v>
      </c>
      <c r="U151" s="15">
        <v>1</v>
      </c>
    </row>
    <row r="152" spans="1:21">
      <c r="U152" s="15">
        <v>1</v>
      </c>
    </row>
    <row r="153" spans="1:21">
      <c r="A153" t="s">
        <v>130</v>
      </c>
      <c r="U153" s="15">
        <v>1</v>
      </c>
    </row>
    <row r="154" spans="1:21" ht="13.5" thickBot="1">
      <c r="A154" s="6" t="s">
        <v>0</v>
      </c>
      <c r="B154" s="7">
        <v>0</v>
      </c>
      <c r="C154" s="7">
        <v>1</v>
      </c>
      <c r="D154" s="7">
        <v>1</v>
      </c>
      <c r="E154" s="7">
        <v>4</v>
      </c>
      <c r="F154" s="7">
        <v>4</v>
      </c>
      <c r="G154" s="7">
        <v>3</v>
      </c>
      <c r="H154" s="7">
        <v>1</v>
      </c>
      <c r="I154" s="7">
        <v>2</v>
      </c>
      <c r="J154" s="7">
        <v>0</v>
      </c>
      <c r="K154" s="7">
        <v>0</v>
      </c>
      <c r="L154" s="7">
        <v>0</v>
      </c>
      <c r="M154" s="7">
        <v>27</v>
      </c>
      <c r="N154" s="9">
        <v>1.0402777777777776</v>
      </c>
      <c r="O154" s="8">
        <v>0.2388888888888889</v>
      </c>
      <c r="P154" s="8">
        <v>5.6944444444444443E-2</v>
      </c>
      <c r="Q154" s="8">
        <v>0.74444444444444446</v>
      </c>
      <c r="R154" s="7">
        <v>0</v>
      </c>
      <c r="S154" s="7">
        <v>0</v>
      </c>
      <c r="T154" s="7">
        <v>0</v>
      </c>
      <c r="U154" s="15">
        <v>1</v>
      </c>
    </row>
    <row r="155" spans="1:21" ht="13.5" thickBot="1">
      <c r="A155" s="1" t="s">
        <v>2</v>
      </c>
      <c r="B155" s="2">
        <v>0</v>
      </c>
      <c r="C155" s="2">
        <v>0</v>
      </c>
      <c r="D155" s="2">
        <v>0</v>
      </c>
      <c r="E155" s="2">
        <v>3</v>
      </c>
      <c r="F155" s="2">
        <v>3</v>
      </c>
      <c r="G155" s="2">
        <v>0</v>
      </c>
      <c r="H155" s="2">
        <v>0</v>
      </c>
      <c r="I155" s="2">
        <v>0</v>
      </c>
      <c r="J155" s="2">
        <v>1</v>
      </c>
      <c r="K155" s="2">
        <v>1</v>
      </c>
      <c r="L155" s="2">
        <v>0</v>
      </c>
      <c r="M155" s="2">
        <v>27</v>
      </c>
      <c r="N155" s="5">
        <v>0.8652777777777777</v>
      </c>
      <c r="O155" s="5">
        <v>0.17222222222222225</v>
      </c>
      <c r="P155" s="5">
        <v>8.7500000000000008E-2</v>
      </c>
      <c r="Q155" s="5">
        <v>0.60555555555555551</v>
      </c>
      <c r="R155" s="2">
        <v>1</v>
      </c>
      <c r="S155" s="2">
        <v>0</v>
      </c>
      <c r="T155" s="2">
        <v>100</v>
      </c>
      <c r="U155" s="15">
        <v>1</v>
      </c>
    </row>
    <row r="156" spans="1:21" ht="13.5" thickBot="1">
      <c r="A156" s="6" t="s">
        <v>3</v>
      </c>
      <c r="B156" s="7">
        <v>0</v>
      </c>
      <c r="C156" s="7">
        <v>1</v>
      </c>
      <c r="D156" s="7">
        <v>0</v>
      </c>
      <c r="E156" s="7">
        <v>1</v>
      </c>
      <c r="F156" s="7">
        <v>1</v>
      </c>
      <c r="G156" s="7">
        <v>1</v>
      </c>
      <c r="H156" s="7">
        <v>0</v>
      </c>
      <c r="I156" s="7">
        <v>0</v>
      </c>
      <c r="J156" s="7">
        <v>2</v>
      </c>
      <c r="K156" s="7">
        <v>0</v>
      </c>
      <c r="L156" s="7">
        <v>0</v>
      </c>
      <c r="M156" s="7">
        <v>23</v>
      </c>
      <c r="N156" s="8">
        <v>0.8041666666666667</v>
      </c>
      <c r="O156" s="8">
        <v>0.15347222222222223</v>
      </c>
      <c r="P156" s="8">
        <v>6.1111111111111116E-2</v>
      </c>
      <c r="Q156" s="8">
        <v>0.58958333333333335</v>
      </c>
      <c r="R156" s="7">
        <v>0</v>
      </c>
      <c r="S156" s="7">
        <v>0</v>
      </c>
      <c r="T156" s="7">
        <v>0</v>
      </c>
      <c r="U156" s="15">
        <v>1</v>
      </c>
    </row>
    <row r="157" spans="1:21" ht="13.5" thickBot="1">
      <c r="A157" s="1" t="s">
        <v>55</v>
      </c>
      <c r="B157" s="2">
        <v>0</v>
      </c>
      <c r="C157" s="2">
        <v>0</v>
      </c>
      <c r="D157" s="2">
        <v>0</v>
      </c>
      <c r="E157" s="2">
        <v>3</v>
      </c>
      <c r="F157" s="2">
        <v>3</v>
      </c>
      <c r="G157" s="2">
        <v>1</v>
      </c>
      <c r="H157" s="2">
        <v>1</v>
      </c>
      <c r="I157" s="2">
        <v>5</v>
      </c>
      <c r="J157" s="2">
        <v>0</v>
      </c>
      <c r="K157" s="2">
        <v>0</v>
      </c>
      <c r="L157" s="2">
        <v>0</v>
      </c>
      <c r="M157" s="2">
        <v>12</v>
      </c>
      <c r="N157" s="5">
        <v>0.41666666666666669</v>
      </c>
      <c r="O157" s="5">
        <v>6.805555555555555E-2</v>
      </c>
      <c r="P157" s="5">
        <v>0</v>
      </c>
      <c r="Q157" s="5">
        <v>0.34861111111111115</v>
      </c>
      <c r="R157" s="2">
        <v>0</v>
      </c>
      <c r="S157" s="2">
        <v>1</v>
      </c>
      <c r="T157" s="2">
        <v>0</v>
      </c>
      <c r="U157" s="15">
        <v>1</v>
      </c>
    </row>
    <row r="158" spans="1:21" ht="13.5" thickBot="1">
      <c r="A158" s="6" t="s">
        <v>4</v>
      </c>
      <c r="B158" s="7">
        <v>2</v>
      </c>
      <c r="C158" s="7">
        <v>0</v>
      </c>
      <c r="D158" s="7">
        <v>1</v>
      </c>
      <c r="E158" s="7">
        <v>3</v>
      </c>
      <c r="F158" s="7">
        <v>1</v>
      </c>
      <c r="G158" s="7">
        <v>1</v>
      </c>
      <c r="H158" s="7">
        <v>0</v>
      </c>
      <c r="I158" s="7">
        <v>0</v>
      </c>
      <c r="J158" s="7">
        <v>3</v>
      </c>
      <c r="K158" s="7">
        <v>0</v>
      </c>
      <c r="L158" s="7">
        <v>1</v>
      </c>
      <c r="M158" s="7">
        <v>25</v>
      </c>
      <c r="N158" s="8">
        <v>0.89513888888888893</v>
      </c>
      <c r="O158" s="8">
        <v>0.19236111111111112</v>
      </c>
      <c r="P158" s="8">
        <v>3.888888888888889E-2</v>
      </c>
      <c r="Q158" s="8">
        <v>0.66388888888888886</v>
      </c>
      <c r="R158" s="7">
        <v>0</v>
      </c>
      <c r="S158" s="7">
        <v>0</v>
      </c>
      <c r="T158" s="7">
        <v>0</v>
      </c>
      <c r="U158" s="15">
        <v>1</v>
      </c>
    </row>
    <row r="159" spans="1:21" ht="13.5" thickBot="1">
      <c r="A159" s="1" t="s">
        <v>5</v>
      </c>
      <c r="B159" s="2">
        <v>0</v>
      </c>
      <c r="C159" s="2">
        <v>0</v>
      </c>
      <c r="D159" s="2">
        <v>-1</v>
      </c>
      <c r="E159" s="2">
        <v>0</v>
      </c>
      <c r="F159" s="2">
        <v>0</v>
      </c>
      <c r="G159" s="2">
        <v>4</v>
      </c>
      <c r="H159" s="2">
        <v>0</v>
      </c>
      <c r="I159" s="2">
        <v>0</v>
      </c>
      <c r="J159" s="2">
        <v>2</v>
      </c>
      <c r="K159" s="2">
        <v>1</v>
      </c>
      <c r="L159" s="2">
        <v>2</v>
      </c>
      <c r="M159" s="2">
        <v>20</v>
      </c>
      <c r="N159" s="5">
        <v>0.67708333333333337</v>
      </c>
      <c r="O159" s="5">
        <v>2.0833333333333333E-3</v>
      </c>
      <c r="P159" s="5">
        <v>4.8611111111111112E-2</v>
      </c>
      <c r="Q159" s="5">
        <v>0.62638888888888888</v>
      </c>
      <c r="R159" s="2">
        <v>0</v>
      </c>
      <c r="S159" s="2">
        <v>0</v>
      </c>
      <c r="T159" s="2">
        <v>0</v>
      </c>
      <c r="U159" s="15">
        <v>1</v>
      </c>
    </row>
    <row r="160" spans="1:21" ht="13.5" thickBot="1">
      <c r="A160" s="6" t="s">
        <v>60</v>
      </c>
      <c r="B160" s="7">
        <v>0</v>
      </c>
      <c r="C160" s="7">
        <v>0</v>
      </c>
      <c r="D160" s="7">
        <v>0</v>
      </c>
      <c r="E160" s="7">
        <v>1</v>
      </c>
      <c r="F160" s="7">
        <v>1</v>
      </c>
      <c r="G160" s="7">
        <v>3</v>
      </c>
      <c r="H160" s="7">
        <v>0</v>
      </c>
      <c r="I160" s="7">
        <v>0</v>
      </c>
      <c r="J160" s="7">
        <v>1</v>
      </c>
      <c r="K160" s="7">
        <v>0</v>
      </c>
      <c r="L160" s="7">
        <v>1</v>
      </c>
      <c r="M160" s="7">
        <v>15</v>
      </c>
      <c r="N160" s="8">
        <v>0.42499999999999999</v>
      </c>
      <c r="O160" s="8">
        <v>0</v>
      </c>
      <c r="P160" s="8">
        <v>0</v>
      </c>
      <c r="Q160" s="8">
        <v>0.42499999999999999</v>
      </c>
      <c r="R160" s="7">
        <v>0</v>
      </c>
      <c r="S160" s="7">
        <v>0</v>
      </c>
      <c r="T160" s="7">
        <v>0</v>
      </c>
      <c r="U160" s="15">
        <v>1</v>
      </c>
    </row>
    <row r="161" spans="1:21" ht="13.5" thickBot="1">
      <c r="A161" s="1" t="s">
        <v>6</v>
      </c>
      <c r="B161" s="2">
        <v>0</v>
      </c>
      <c r="C161" s="2">
        <v>0</v>
      </c>
      <c r="D161" s="2">
        <v>-1</v>
      </c>
      <c r="E161" s="2">
        <v>1</v>
      </c>
      <c r="F161" s="2">
        <v>1</v>
      </c>
      <c r="G161" s="2">
        <v>0</v>
      </c>
      <c r="H161" s="2">
        <v>0</v>
      </c>
      <c r="I161" s="2">
        <v>0</v>
      </c>
      <c r="J161" s="2">
        <v>3</v>
      </c>
      <c r="K161" s="2">
        <v>0</v>
      </c>
      <c r="L161" s="2">
        <v>2</v>
      </c>
      <c r="M161" s="2">
        <v>30</v>
      </c>
      <c r="N161" s="5">
        <v>0.89930555555555547</v>
      </c>
      <c r="O161" s="5">
        <v>0.1451388888888889</v>
      </c>
      <c r="P161" s="5">
        <v>4.027777777777778E-2</v>
      </c>
      <c r="Q161" s="5">
        <v>0.71388888888888891</v>
      </c>
      <c r="R161" s="2">
        <v>9</v>
      </c>
      <c r="S161" s="2">
        <v>5</v>
      </c>
      <c r="T161" s="2">
        <v>64.3</v>
      </c>
      <c r="U161" s="15">
        <v>1</v>
      </c>
    </row>
    <row r="162" spans="1:21" ht="13.5" thickBot="1">
      <c r="A162" s="6" t="s">
        <v>83</v>
      </c>
      <c r="B162" s="7">
        <v>0</v>
      </c>
      <c r="C162" s="7">
        <v>0</v>
      </c>
      <c r="D162" s="7">
        <v>2</v>
      </c>
      <c r="E162" s="7">
        <v>1</v>
      </c>
      <c r="F162" s="7">
        <v>1</v>
      </c>
      <c r="G162" s="7">
        <v>0</v>
      </c>
      <c r="H162" s="7">
        <v>1</v>
      </c>
      <c r="I162" s="7">
        <v>5</v>
      </c>
      <c r="J162" s="7">
        <v>2</v>
      </c>
      <c r="K162" s="7">
        <v>0</v>
      </c>
      <c r="L162" s="7">
        <v>1</v>
      </c>
      <c r="M162" s="7">
        <v>14</v>
      </c>
      <c r="N162" s="8">
        <v>0.39652777777777781</v>
      </c>
      <c r="O162" s="8">
        <v>5.6944444444444443E-2</v>
      </c>
      <c r="P162" s="8">
        <v>0</v>
      </c>
      <c r="Q162" s="8">
        <v>0.33958333333333335</v>
      </c>
      <c r="R162" s="7">
        <v>0</v>
      </c>
      <c r="S162" s="7">
        <v>0</v>
      </c>
      <c r="T162" s="7">
        <v>0</v>
      </c>
      <c r="U162" s="15">
        <v>1</v>
      </c>
    </row>
    <row r="163" spans="1:21" ht="13.5" thickBot="1">
      <c r="A163" s="1" t="s">
        <v>25</v>
      </c>
      <c r="B163" s="2">
        <v>0</v>
      </c>
      <c r="C163" s="2">
        <v>0</v>
      </c>
      <c r="D163" s="2">
        <v>-1</v>
      </c>
      <c r="E163" s="2">
        <v>2</v>
      </c>
      <c r="F163" s="2">
        <v>2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14</v>
      </c>
      <c r="N163" s="5">
        <v>0.41041666666666665</v>
      </c>
      <c r="O163" s="5">
        <v>3.472222222222222E-3</v>
      </c>
      <c r="P163" s="5">
        <v>0</v>
      </c>
      <c r="Q163" s="5">
        <v>0.4069444444444445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7</v>
      </c>
      <c r="B164" s="7">
        <v>1</v>
      </c>
      <c r="C164" s="7">
        <v>0</v>
      </c>
      <c r="D164" s="7">
        <v>0</v>
      </c>
      <c r="E164" s="7">
        <v>2</v>
      </c>
      <c r="F164" s="7">
        <v>1</v>
      </c>
      <c r="G164" s="7">
        <v>1</v>
      </c>
      <c r="H164" s="7">
        <v>0</v>
      </c>
      <c r="I164" s="7">
        <v>0</v>
      </c>
      <c r="J164" s="7">
        <v>2</v>
      </c>
      <c r="K164" s="7">
        <v>0</v>
      </c>
      <c r="L164" s="7">
        <v>0</v>
      </c>
      <c r="M164" s="7">
        <v>15</v>
      </c>
      <c r="N164" s="8">
        <v>0.41805555555555557</v>
      </c>
      <c r="O164" s="8">
        <v>0</v>
      </c>
      <c r="P164" s="8">
        <v>0</v>
      </c>
      <c r="Q164" s="8">
        <v>0.41805555555555557</v>
      </c>
      <c r="R164" s="7">
        <v>0</v>
      </c>
      <c r="S164" s="7">
        <v>0</v>
      </c>
      <c r="T164" s="7">
        <v>0</v>
      </c>
      <c r="U164" s="15">
        <v>1</v>
      </c>
    </row>
    <row r="165" spans="1:21" ht="13.5" thickBot="1">
      <c r="A165" s="1" t="s">
        <v>10</v>
      </c>
      <c r="B165" s="2">
        <v>0</v>
      </c>
      <c r="C165" s="2">
        <v>0</v>
      </c>
      <c r="D165" s="2">
        <v>1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4</v>
      </c>
      <c r="K165" s="2">
        <v>0</v>
      </c>
      <c r="L165" s="2">
        <v>0</v>
      </c>
      <c r="M165" s="2">
        <v>21</v>
      </c>
      <c r="N165" s="5">
        <v>0.60972222222222217</v>
      </c>
      <c r="O165" s="5">
        <v>0</v>
      </c>
      <c r="P165" s="5">
        <v>5.6944444444444443E-2</v>
      </c>
      <c r="Q165" s="5">
        <v>0.55277777777777781</v>
      </c>
      <c r="R165" s="2">
        <v>0</v>
      </c>
      <c r="S165" s="2">
        <v>0</v>
      </c>
      <c r="T165" s="2">
        <v>0</v>
      </c>
      <c r="U165" s="15">
        <v>1</v>
      </c>
    </row>
    <row r="166" spans="1:21" ht="13.5" thickBot="1">
      <c r="A166" s="6" t="s">
        <v>11</v>
      </c>
      <c r="B166" s="7">
        <v>0</v>
      </c>
      <c r="C166" s="7">
        <v>1</v>
      </c>
      <c r="D166" s="7">
        <v>2</v>
      </c>
      <c r="E166" s="7">
        <v>2</v>
      </c>
      <c r="F166" s="7">
        <v>2</v>
      </c>
      <c r="G166" s="7">
        <v>2</v>
      </c>
      <c r="H166" s="7">
        <v>0</v>
      </c>
      <c r="I166" s="7">
        <v>0</v>
      </c>
      <c r="J166" s="7">
        <v>5</v>
      </c>
      <c r="K166" s="7">
        <v>0</v>
      </c>
      <c r="L166" s="7">
        <v>1</v>
      </c>
      <c r="M166" s="7">
        <v>21</v>
      </c>
      <c r="N166" s="8">
        <v>0.65902777777777777</v>
      </c>
      <c r="O166" s="8">
        <v>0</v>
      </c>
      <c r="P166" s="8">
        <v>8.7500000000000008E-2</v>
      </c>
      <c r="Q166" s="8">
        <v>0.57152777777777775</v>
      </c>
      <c r="R166" s="7">
        <v>3</v>
      </c>
      <c r="S166" s="7">
        <v>3</v>
      </c>
      <c r="T166" s="7">
        <v>50</v>
      </c>
      <c r="U166" s="15">
        <v>1</v>
      </c>
    </row>
    <row r="167" spans="1:21" ht="13.5" thickBot="1">
      <c r="A167" s="1" t="s">
        <v>12</v>
      </c>
      <c r="B167" s="2">
        <v>0</v>
      </c>
      <c r="C167" s="2">
        <v>2</v>
      </c>
      <c r="D167" s="2">
        <v>-2</v>
      </c>
      <c r="E167" s="2">
        <v>3</v>
      </c>
      <c r="F167" s="2">
        <v>3</v>
      </c>
      <c r="G167" s="2">
        <v>0</v>
      </c>
      <c r="H167" s="2">
        <v>0</v>
      </c>
      <c r="I167" s="2">
        <v>0</v>
      </c>
      <c r="J167" s="2">
        <v>1</v>
      </c>
      <c r="K167" s="2">
        <v>1</v>
      </c>
      <c r="L167" s="2">
        <v>2</v>
      </c>
      <c r="M167" s="2">
        <v>26</v>
      </c>
      <c r="N167" s="5">
        <v>0.86388888888888893</v>
      </c>
      <c r="O167" s="5">
        <v>0.16180555555555556</v>
      </c>
      <c r="P167" s="5">
        <v>4.027777777777778E-2</v>
      </c>
      <c r="Q167" s="5">
        <v>0.66180555555555554</v>
      </c>
      <c r="R167" s="2">
        <v>8</v>
      </c>
      <c r="S167" s="2">
        <v>5</v>
      </c>
      <c r="T167" s="2">
        <v>61.5</v>
      </c>
      <c r="U167" s="15">
        <v>1</v>
      </c>
    </row>
    <row r="168" spans="1:21" ht="13.5" thickBot="1">
      <c r="A168" s="6" t="s">
        <v>13</v>
      </c>
      <c r="B168" s="7">
        <v>0</v>
      </c>
      <c r="C168" s="7">
        <v>0</v>
      </c>
      <c r="D168" s="7">
        <v>-1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2</v>
      </c>
      <c r="K168" s="7">
        <v>2</v>
      </c>
      <c r="L168" s="7">
        <v>1</v>
      </c>
      <c r="M168" s="7">
        <v>24</v>
      </c>
      <c r="N168" s="8">
        <v>0.69513888888888886</v>
      </c>
      <c r="O168" s="8">
        <v>0.12152777777777778</v>
      </c>
      <c r="P168" s="8">
        <v>0</v>
      </c>
      <c r="Q168" s="8">
        <v>0.57361111111111118</v>
      </c>
      <c r="R168" s="7">
        <v>0</v>
      </c>
      <c r="S168" s="7">
        <v>1</v>
      </c>
      <c r="T168" s="7">
        <v>0</v>
      </c>
      <c r="U168" s="15">
        <v>1</v>
      </c>
    </row>
    <row r="169" spans="1:21" ht="13.5" thickBot="1">
      <c r="A169" s="1" t="s">
        <v>14</v>
      </c>
      <c r="B169" s="2">
        <v>1</v>
      </c>
      <c r="C169" s="2">
        <v>1</v>
      </c>
      <c r="D169" s="2">
        <v>0</v>
      </c>
      <c r="E169" s="2">
        <v>2</v>
      </c>
      <c r="F169" s="2">
        <v>1</v>
      </c>
      <c r="G169" s="2">
        <v>1</v>
      </c>
      <c r="H169" s="2">
        <v>0</v>
      </c>
      <c r="I169" s="2">
        <v>0</v>
      </c>
      <c r="J169" s="2">
        <v>1</v>
      </c>
      <c r="K169" s="2">
        <v>4</v>
      </c>
      <c r="L169" s="2">
        <v>1</v>
      </c>
      <c r="M169" s="2">
        <v>29</v>
      </c>
      <c r="N169" s="5">
        <v>0.91527777777777775</v>
      </c>
      <c r="O169" s="5">
        <v>0.19236111111111112</v>
      </c>
      <c r="P169" s="5">
        <v>3.888888888888889E-2</v>
      </c>
      <c r="Q169" s="5">
        <v>0.68402777777777779</v>
      </c>
      <c r="R169" s="2">
        <v>12</v>
      </c>
      <c r="S169" s="2">
        <v>6</v>
      </c>
      <c r="T169" s="2">
        <v>66.7</v>
      </c>
      <c r="U169" s="15">
        <v>1</v>
      </c>
    </row>
    <row r="170" spans="1:21" ht="13.5" thickBot="1">
      <c r="A170" s="6" t="s">
        <v>15</v>
      </c>
      <c r="B170" s="7">
        <v>0</v>
      </c>
      <c r="C170" s="7">
        <v>1</v>
      </c>
      <c r="D170" s="7">
        <v>0</v>
      </c>
      <c r="E170" s="7">
        <v>0</v>
      </c>
      <c r="F170" s="7">
        <v>0</v>
      </c>
      <c r="G170" s="7">
        <v>2</v>
      </c>
      <c r="H170" s="7">
        <v>1</v>
      </c>
      <c r="I170" s="7">
        <v>2</v>
      </c>
      <c r="J170" s="7">
        <v>0</v>
      </c>
      <c r="K170" s="7">
        <v>2</v>
      </c>
      <c r="L170" s="7">
        <v>0</v>
      </c>
      <c r="M170" s="7">
        <v>24</v>
      </c>
      <c r="N170" s="8">
        <v>0.82013888888888886</v>
      </c>
      <c r="O170" s="8">
        <v>7.8472222222222221E-2</v>
      </c>
      <c r="P170" s="8">
        <v>4.8611111111111112E-2</v>
      </c>
      <c r="Q170" s="8">
        <v>0.69305555555555554</v>
      </c>
      <c r="R170" s="7">
        <v>0</v>
      </c>
      <c r="S170" s="7">
        <v>0</v>
      </c>
      <c r="T170" s="7">
        <v>0</v>
      </c>
      <c r="U170" s="15">
        <v>1</v>
      </c>
    </row>
    <row r="171" spans="1:21" ht="13.5" thickBot="1">
      <c r="A171" s="1" t="s">
        <v>16</v>
      </c>
      <c r="B171" s="2">
        <v>0</v>
      </c>
      <c r="C171" s="2">
        <v>0</v>
      </c>
      <c r="D171" s="2">
        <v>-1</v>
      </c>
      <c r="E171" s="2">
        <v>0</v>
      </c>
      <c r="F171" s="2">
        <v>0</v>
      </c>
      <c r="G171" s="2">
        <v>1</v>
      </c>
      <c r="H171" s="2">
        <v>1</v>
      </c>
      <c r="I171" s="2">
        <v>2</v>
      </c>
      <c r="J171" s="2">
        <v>1</v>
      </c>
      <c r="K171" s="2">
        <v>0</v>
      </c>
      <c r="L171" s="2">
        <v>0</v>
      </c>
      <c r="M171" s="2">
        <v>18</v>
      </c>
      <c r="N171" s="5">
        <v>0.4909722222222222</v>
      </c>
      <c r="O171" s="5">
        <v>0</v>
      </c>
      <c r="P171" s="5">
        <v>6.1111111111111116E-2</v>
      </c>
      <c r="Q171" s="5">
        <v>0.42986111111111108</v>
      </c>
      <c r="R171" s="2">
        <v>0</v>
      </c>
      <c r="S171" s="2">
        <v>0</v>
      </c>
      <c r="T171" s="2">
        <v>0</v>
      </c>
      <c r="U171" s="15">
        <v>1</v>
      </c>
    </row>
    <row r="172" spans="1:21" ht="13.5" thickBot="1">
      <c r="A172" s="1" t="s">
        <v>121</v>
      </c>
      <c r="B172" s="2">
        <v>30</v>
      </c>
      <c r="C172" s="2">
        <v>2</v>
      </c>
      <c r="D172" s="2">
        <v>28</v>
      </c>
      <c r="E172" s="2">
        <v>0.93300000000000005</v>
      </c>
      <c r="F172" s="4">
        <v>2.4895833333333335</v>
      </c>
      <c r="G172" s="2">
        <v>0</v>
      </c>
      <c r="U172" s="15">
        <v>1</v>
      </c>
    </row>
    <row r="173" spans="1:21">
      <c r="U173" s="15">
        <v>1</v>
      </c>
    </row>
    <row r="174" spans="1:21">
      <c r="A174" s="35" t="s">
        <v>131</v>
      </c>
      <c r="U174" s="15">
        <v>1</v>
      </c>
    </row>
    <row r="175" spans="1:21" ht="13.5" thickBot="1">
      <c r="A175" s="1" t="s">
        <v>0</v>
      </c>
      <c r="B175" s="2">
        <v>0</v>
      </c>
      <c r="C175" s="2">
        <v>1</v>
      </c>
      <c r="D175" s="2">
        <v>2</v>
      </c>
      <c r="E175" s="2">
        <v>3</v>
      </c>
      <c r="F175" s="2">
        <v>3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28</v>
      </c>
      <c r="N175" s="4">
        <v>1.1493055555555556</v>
      </c>
      <c r="O175" s="5">
        <v>0.17430555555555557</v>
      </c>
      <c r="P175" s="5">
        <v>0.1763888888888889</v>
      </c>
      <c r="Q175" s="5">
        <v>0.79861111111111116</v>
      </c>
      <c r="R175" s="2">
        <v>0</v>
      </c>
      <c r="S175" s="2">
        <v>0</v>
      </c>
      <c r="T175" s="2">
        <v>0</v>
      </c>
      <c r="U175" s="15">
        <v>1</v>
      </c>
    </row>
    <row r="176" spans="1:21" ht="13.5" thickBot="1">
      <c r="A176" s="6" t="s">
        <v>2</v>
      </c>
      <c r="B176" s="7">
        <v>1</v>
      </c>
      <c r="C176" s="7">
        <v>1</v>
      </c>
      <c r="D176" s="7">
        <v>1</v>
      </c>
      <c r="E176" s="7">
        <v>3</v>
      </c>
      <c r="F176" s="7">
        <v>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31</v>
      </c>
      <c r="N176" s="8">
        <v>0.8256944444444444</v>
      </c>
      <c r="O176" s="8">
        <v>0.15625</v>
      </c>
      <c r="P176" s="8">
        <v>0.10833333333333334</v>
      </c>
      <c r="Q176" s="8">
        <v>0.56111111111111112</v>
      </c>
      <c r="R176" s="7">
        <v>1</v>
      </c>
      <c r="S176" s="7">
        <v>0</v>
      </c>
      <c r="T176" s="7">
        <v>100</v>
      </c>
      <c r="U176" s="15">
        <v>1</v>
      </c>
    </row>
    <row r="177" spans="1:21" ht="13.5" thickBot="1">
      <c r="A177" s="1" t="s">
        <v>3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2</v>
      </c>
      <c r="K177" s="2">
        <v>1</v>
      </c>
      <c r="L177" s="2">
        <v>0</v>
      </c>
      <c r="M177" s="2">
        <v>22</v>
      </c>
      <c r="N177" s="5">
        <v>0.69236111111111109</v>
      </c>
      <c r="O177" s="5">
        <v>4.3055555555555562E-2</v>
      </c>
      <c r="P177" s="5">
        <v>0.11319444444444444</v>
      </c>
      <c r="Q177" s="5">
        <v>0.53611111111111109</v>
      </c>
      <c r="R177" s="2">
        <v>0</v>
      </c>
      <c r="S177" s="2">
        <v>0</v>
      </c>
      <c r="T177" s="2">
        <v>0</v>
      </c>
      <c r="U177" s="15">
        <v>1</v>
      </c>
    </row>
    <row r="178" spans="1:21" ht="13.5" thickBot="1">
      <c r="A178" s="6" t="s">
        <v>123</v>
      </c>
      <c r="B178" s="7">
        <v>0</v>
      </c>
      <c r="C178" s="7">
        <v>0</v>
      </c>
      <c r="D178" s="7">
        <v>0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3</v>
      </c>
      <c r="K178" s="7">
        <v>0</v>
      </c>
      <c r="L178" s="7">
        <v>0</v>
      </c>
      <c r="M178" s="7">
        <v>12</v>
      </c>
      <c r="N178" s="8">
        <v>0.32361111111111113</v>
      </c>
      <c r="O178" s="8">
        <v>0</v>
      </c>
      <c r="P178" s="8">
        <v>0</v>
      </c>
      <c r="Q178" s="8">
        <v>0.32361111111111113</v>
      </c>
      <c r="R178" s="7">
        <v>0</v>
      </c>
      <c r="S178" s="7">
        <v>0</v>
      </c>
      <c r="T178" s="7">
        <v>0</v>
      </c>
      <c r="U178" s="15">
        <v>1</v>
      </c>
    </row>
    <row r="179" spans="1:21" ht="13.5" thickBot="1">
      <c r="A179" s="1" t="s">
        <v>4</v>
      </c>
      <c r="B179" s="2">
        <v>1</v>
      </c>
      <c r="C179" s="2">
        <v>1</v>
      </c>
      <c r="D179" s="2">
        <v>1</v>
      </c>
      <c r="E179" s="2">
        <v>1</v>
      </c>
      <c r="F179" s="2">
        <v>0</v>
      </c>
      <c r="G179" s="2">
        <v>0</v>
      </c>
      <c r="H179" s="2">
        <v>1</v>
      </c>
      <c r="I179" s="2">
        <v>4</v>
      </c>
      <c r="J179" s="2">
        <v>1</v>
      </c>
      <c r="K179" s="2">
        <v>0</v>
      </c>
      <c r="L179" s="2">
        <v>0</v>
      </c>
      <c r="M179" s="2">
        <v>28</v>
      </c>
      <c r="N179" s="5">
        <v>0.7597222222222223</v>
      </c>
      <c r="O179" s="5">
        <v>0.16874999999999998</v>
      </c>
      <c r="P179" s="5">
        <v>5.2777777777777778E-2</v>
      </c>
      <c r="Q179" s="5">
        <v>0.53819444444444442</v>
      </c>
      <c r="R179" s="2">
        <v>0</v>
      </c>
      <c r="S179" s="2">
        <v>0</v>
      </c>
      <c r="T179" s="2">
        <v>0</v>
      </c>
      <c r="U179" s="15">
        <v>1</v>
      </c>
    </row>
    <row r="180" spans="1:21" ht="13.5" thickBot="1">
      <c r="A180" s="6" t="s">
        <v>5</v>
      </c>
      <c r="B180" s="7">
        <v>0</v>
      </c>
      <c r="C180" s="7">
        <v>0</v>
      </c>
      <c r="D180" s="7">
        <v>-1</v>
      </c>
      <c r="E180" s="7">
        <v>1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19</v>
      </c>
      <c r="N180" s="8">
        <v>0.59930555555555554</v>
      </c>
      <c r="O180" s="8">
        <v>0</v>
      </c>
      <c r="P180" s="8">
        <v>0.1013888888888889</v>
      </c>
      <c r="Q180" s="8">
        <v>0.49791666666666662</v>
      </c>
      <c r="R180" s="7">
        <v>0</v>
      </c>
      <c r="S180" s="7">
        <v>0</v>
      </c>
      <c r="T180" s="7">
        <v>0</v>
      </c>
      <c r="U180" s="15">
        <v>1</v>
      </c>
    </row>
    <row r="181" spans="1:21" ht="13.5" thickBot="1">
      <c r="A181" s="1" t="s">
        <v>60</v>
      </c>
      <c r="B181" s="2">
        <v>0</v>
      </c>
      <c r="C181" s="2">
        <v>0</v>
      </c>
      <c r="D181" s="2">
        <v>-1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1</v>
      </c>
      <c r="K181" s="2">
        <v>0</v>
      </c>
      <c r="L181" s="2">
        <v>0</v>
      </c>
      <c r="M181" s="2">
        <v>18</v>
      </c>
      <c r="N181" s="5">
        <v>0.44027777777777777</v>
      </c>
      <c r="O181" s="5">
        <v>0</v>
      </c>
      <c r="P181" s="5">
        <v>1.3888888888888888E-2</v>
      </c>
      <c r="Q181" s="5">
        <v>0.42638888888888887</v>
      </c>
      <c r="R181" s="2">
        <v>0</v>
      </c>
      <c r="S181" s="2">
        <v>0</v>
      </c>
      <c r="T181" s="2">
        <v>0</v>
      </c>
      <c r="U181" s="15">
        <v>1</v>
      </c>
    </row>
    <row r="182" spans="1:21" ht="13.5" thickBot="1">
      <c r="A182" s="6" t="s">
        <v>6</v>
      </c>
      <c r="B182" s="7">
        <v>1</v>
      </c>
      <c r="C182" s="7">
        <v>0</v>
      </c>
      <c r="D182" s="7">
        <v>1</v>
      </c>
      <c r="E182" s="7">
        <v>6</v>
      </c>
      <c r="F182" s="7">
        <v>5</v>
      </c>
      <c r="G182" s="7">
        <v>1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32</v>
      </c>
      <c r="N182" s="8">
        <v>0.87847222222222221</v>
      </c>
      <c r="O182" s="8">
        <v>6.5277777777777782E-2</v>
      </c>
      <c r="P182" s="8">
        <v>9.375E-2</v>
      </c>
      <c r="Q182" s="8">
        <v>0.71944444444444444</v>
      </c>
      <c r="R182" s="7">
        <v>7</v>
      </c>
      <c r="S182" s="7">
        <v>3</v>
      </c>
      <c r="T182" s="7">
        <v>70</v>
      </c>
      <c r="U182" s="15">
        <v>1</v>
      </c>
    </row>
    <row r="183" spans="1:21" ht="13.5" thickBot="1">
      <c r="A183" s="1" t="s">
        <v>83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14</v>
      </c>
      <c r="N183" s="5">
        <v>0.41944444444444445</v>
      </c>
      <c r="O183" s="5">
        <v>4.8611111111111112E-2</v>
      </c>
      <c r="P183" s="5">
        <v>0</v>
      </c>
      <c r="Q183" s="5">
        <v>0.37083333333333335</v>
      </c>
      <c r="R183" s="2">
        <v>0</v>
      </c>
      <c r="S183" s="2">
        <v>0</v>
      </c>
      <c r="T183" s="2">
        <v>0</v>
      </c>
      <c r="U183" s="15">
        <v>1</v>
      </c>
    </row>
    <row r="184" spans="1:21" ht="13.5" thickBot="1">
      <c r="A184" s="6" t="s">
        <v>25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22</v>
      </c>
      <c r="N184" s="8">
        <v>0.56180555555555556</v>
      </c>
      <c r="O184" s="8">
        <v>0</v>
      </c>
      <c r="P184" s="8">
        <v>9.5833333333333326E-2</v>
      </c>
      <c r="Q184" s="8">
        <v>0.46597222222222223</v>
      </c>
      <c r="R184" s="7">
        <v>0</v>
      </c>
      <c r="S184" s="7">
        <v>3</v>
      </c>
      <c r="T184" s="7">
        <v>0</v>
      </c>
      <c r="U184" s="15">
        <v>1</v>
      </c>
    </row>
    <row r="185" spans="1:21" ht="13.5" thickBot="1">
      <c r="A185" s="1" t="s">
        <v>7</v>
      </c>
      <c r="B185" s="2">
        <v>0</v>
      </c>
      <c r="C185" s="2">
        <v>0</v>
      </c>
      <c r="D185" s="2">
        <v>0</v>
      </c>
      <c r="E185" s="2">
        <v>2</v>
      </c>
      <c r="F185" s="2">
        <v>2</v>
      </c>
      <c r="G185" s="2">
        <v>1</v>
      </c>
      <c r="H185" s="2">
        <v>0</v>
      </c>
      <c r="I185" s="2">
        <v>0</v>
      </c>
      <c r="J185" s="2">
        <v>2</v>
      </c>
      <c r="K185" s="2">
        <v>0</v>
      </c>
      <c r="L185" s="2">
        <v>1</v>
      </c>
      <c r="M185" s="2">
        <v>19</v>
      </c>
      <c r="N185" s="5">
        <v>0.50138888888888888</v>
      </c>
      <c r="O185" s="5">
        <v>0</v>
      </c>
      <c r="P185" s="5">
        <v>0</v>
      </c>
      <c r="Q185" s="5">
        <v>0.50138888888888888</v>
      </c>
      <c r="R185" s="2">
        <v>0</v>
      </c>
      <c r="S185" s="2">
        <v>0</v>
      </c>
      <c r="T185" s="2">
        <v>0</v>
      </c>
      <c r="U185" s="15">
        <v>1</v>
      </c>
    </row>
    <row r="186" spans="1:21" ht="13.5" thickBot="1">
      <c r="A186" s="6" t="s">
        <v>10</v>
      </c>
      <c r="B186" s="7">
        <v>0</v>
      </c>
      <c r="C186" s="7">
        <v>0</v>
      </c>
      <c r="D186" s="7">
        <v>1</v>
      </c>
      <c r="E186" s="7">
        <v>1</v>
      </c>
      <c r="F186" s="7">
        <v>1</v>
      </c>
      <c r="G186" s="7">
        <v>2</v>
      </c>
      <c r="H186" s="7">
        <v>0</v>
      </c>
      <c r="I186" s="7">
        <v>0</v>
      </c>
      <c r="J186" s="7">
        <v>3</v>
      </c>
      <c r="K186" s="7">
        <v>0</v>
      </c>
      <c r="L186" s="7">
        <v>0</v>
      </c>
      <c r="M186" s="7">
        <v>27</v>
      </c>
      <c r="N186" s="8">
        <v>0.81319444444444444</v>
      </c>
      <c r="O186" s="8">
        <v>0</v>
      </c>
      <c r="P186" s="8">
        <v>0.14652777777777778</v>
      </c>
      <c r="Q186" s="8">
        <v>0.66666666666666663</v>
      </c>
      <c r="R186" s="7">
        <v>0</v>
      </c>
      <c r="S186" s="7">
        <v>0</v>
      </c>
      <c r="T186" s="7">
        <v>0</v>
      </c>
      <c r="U186" s="15">
        <v>1</v>
      </c>
    </row>
    <row r="187" spans="1:21" ht="13.5" thickBot="1">
      <c r="A187" s="1" t="s">
        <v>11</v>
      </c>
      <c r="B187" s="2">
        <v>0</v>
      </c>
      <c r="C187" s="2">
        <v>0</v>
      </c>
      <c r="D187" s="2">
        <v>0</v>
      </c>
      <c r="E187" s="2">
        <v>2</v>
      </c>
      <c r="F187" s="2">
        <v>2</v>
      </c>
      <c r="G187" s="2">
        <v>0</v>
      </c>
      <c r="H187" s="2">
        <v>0</v>
      </c>
      <c r="I187" s="2">
        <v>0</v>
      </c>
      <c r="J187" s="2">
        <v>1</v>
      </c>
      <c r="K187" s="2">
        <v>1</v>
      </c>
      <c r="L187" s="2">
        <v>0</v>
      </c>
      <c r="M187" s="2">
        <v>24</v>
      </c>
      <c r="N187" s="5">
        <v>0.62291666666666667</v>
      </c>
      <c r="O187" s="5">
        <v>0</v>
      </c>
      <c r="P187" s="5">
        <v>0.12291666666666667</v>
      </c>
      <c r="Q187" s="5">
        <v>0.5</v>
      </c>
      <c r="R187" s="2">
        <v>7</v>
      </c>
      <c r="S187" s="2">
        <v>10</v>
      </c>
      <c r="T187" s="2">
        <v>41.2</v>
      </c>
      <c r="U187" s="15">
        <v>1</v>
      </c>
    </row>
    <row r="188" spans="1:21" ht="13.5" thickBot="1">
      <c r="A188" s="6" t="s">
        <v>12</v>
      </c>
      <c r="B188" s="7">
        <v>0</v>
      </c>
      <c r="C188" s="7">
        <v>1</v>
      </c>
      <c r="D188" s="7">
        <v>0</v>
      </c>
      <c r="E188" s="7">
        <v>5</v>
      </c>
      <c r="F188" s="7">
        <v>5</v>
      </c>
      <c r="G188" s="7">
        <v>1</v>
      </c>
      <c r="H188" s="7">
        <v>1</v>
      </c>
      <c r="I188" s="7">
        <v>2</v>
      </c>
      <c r="J188" s="7">
        <v>0</v>
      </c>
      <c r="K188" s="7">
        <v>0</v>
      </c>
      <c r="L188" s="7">
        <v>0</v>
      </c>
      <c r="M188" s="7">
        <v>31</v>
      </c>
      <c r="N188" s="8">
        <v>0.96319444444444446</v>
      </c>
      <c r="O188" s="8">
        <v>0.17916666666666667</v>
      </c>
      <c r="P188" s="8">
        <v>8.3333333333333329E-2</v>
      </c>
      <c r="Q188" s="8">
        <v>0.7006944444444444</v>
      </c>
      <c r="R188" s="7">
        <v>4</v>
      </c>
      <c r="S188" s="7">
        <v>8</v>
      </c>
      <c r="T188" s="7">
        <v>33.299999999999997</v>
      </c>
      <c r="U188" s="15">
        <v>1</v>
      </c>
    </row>
    <row r="189" spans="1:21" ht="13.5" thickBot="1">
      <c r="A189" s="1" t="s">
        <v>13</v>
      </c>
      <c r="B189" s="2">
        <v>0</v>
      </c>
      <c r="C189" s="2">
        <v>0</v>
      </c>
      <c r="D189" s="2">
        <v>-1</v>
      </c>
      <c r="E189" s="2">
        <v>2</v>
      </c>
      <c r="F189" s="2">
        <v>2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23</v>
      </c>
      <c r="N189" s="5">
        <v>0.63888888888888895</v>
      </c>
      <c r="O189" s="5">
        <v>4.8611111111111112E-2</v>
      </c>
      <c r="P189" s="5">
        <v>0</v>
      </c>
      <c r="Q189" s="5">
        <v>0.59027777777777779</v>
      </c>
      <c r="R189" s="2">
        <v>0</v>
      </c>
      <c r="S189" s="2">
        <v>0</v>
      </c>
      <c r="T189" s="2">
        <v>0</v>
      </c>
      <c r="U189" s="15">
        <v>1</v>
      </c>
    </row>
    <row r="190" spans="1:21" ht="13.5" thickBot="1">
      <c r="A190" s="6" t="s">
        <v>14</v>
      </c>
      <c r="B190" s="7">
        <v>1</v>
      </c>
      <c r="C190" s="7">
        <v>1</v>
      </c>
      <c r="D190" s="7">
        <v>1</v>
      </c>
      <c r="E190" s="7">
        <v>5</v>
      </c>
      <c r="F190" s="7">
        <v>4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  <c r="L190" s="7">
        <v>1</v>
      </c>
      <c r="M190" s="7">
        <v>34</v>
      </c>
      <c r="N190" s="8">
        <v>0.83888888888888891</v>
      </c>
      <c r="O190" s="8">
        <v>0.16874999999999998</v>
      </c>
      <c r="P190" s="8">
        <v>0.10972222222222222</v>
      </c>
      <c r="Q190" s="8">
        <v>0.56041666666666667</v>
      </c>
      <c r="R190" s="7">
        <v>14</v>
      </c>
      <c r="S190" s="7">
        <v>11</v>
      </c>
      <c r="T190" s="7">
        <v>56</v>
      </c>
      <c r="U190" s="15">
        <v>1</v>
      </c>
    </row>
    <row r="191" spans="1:21" ht="13.5" thickBot="1">
      <c r="A191" s="1" t="s">
        <v>15</v>
      </c>
      <c r="B191" s="2">
        <v>0</v>
      </c>
      <c r="C191" s="2">
        <v>1</v>
      </c>
      <c r="D191" s="2">
        <v>0</v>
      </c>
      <c r="E191" s="2">
        <v>3</v>
      </c>
      <c r="F191" s="2">
        <v>3</v>
      </c>
      <c r="G191" s="2">
        <v>2</v>
      </c>
      <c r="H191" s="2">
        <v>1</v>
      </c>
      <c r="I191" s="2">
        <v>2</v>
      </c>
      <c r="J191" s="2">
        <v>0</v>
      </c>
      <c r="K191" s="2">
        <v>1</v>
      </c>
      <c r="L191" s="2">
        <v>0</v>
      </c>
      <c r="M191" s="2">
        <v>25</v>
      </c>
      <c r="N191" s="5">
        <v>0.75416666666666676</v>
      </c>
      <c r="O191" s="5">
        <v>3.4027777777777775E-2</v>
      </c>
      <c r="P191" s="5">
        <v>5.486111111111111E-2</v>
      </c>
      <c r="Q191" s="5">
        <v>0.66527777777777775</v>
      </c>
      <c r="R191" s="2">
        <v>0</v>
      </c>
      <c r="S191" s="2">
        <v>0</v>
      </c>
      <c r="T191" s="2">
        <v>0</v>
      </c>
      <c r="U191" s="15">
        <v>1</v>
      </c>
    </row>
    <row r="192" spans="1:21" ht="13.5" thickBot="1">
      <c r="A192" s="6" t="s">
        <v>16</v>
      </c>
      <c r="B192" s="7">
        <v>0</v>
      </c>
      <c r="C192" s="7">
        <v>0</v>
      </c>
      <c r="D192" s="7">
        <v>1</v>
      </c>
      <c r="E192" s="7">
        <v>1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0</v>
      </c>
      <c r="M192" s="7">
        <v>16</v>
      </c>
      <c r="N192" s="8">
        <v>0.38541666666666669</v>
      </c>
      <c r="O192" s="8">
        <v>0</v>
      </c>
      <c r="P192" s="8">
        <v>6.0416666666666667E-2</v>
      </c>
      <c r="Q192" s="8">
        <v>0.32500000000000001</v>
      </c>
      <c r="R192" s="7">
        <v>0</v>
      </c>
      <c r="S192" s="7">
        <v>0</v>
      </c>
      <c r="T192" s="7">
        <v>0</v>
      </c>
      <c r="U192" s="15">
        <v>1</v>
      </c>
    </row>
    <row r="193" spans="1:21" ht="13.5" thickBot="1">
      <c r="A193" s="1" t="s">
        <v>121</v>
      </c>
      <c r="B193" s="2">
        <v>36</v>
      </c>
      <c r="C193" s="2">
        <v>2</v>
      </c>
      <c r="D193" s="2">
        <v>34</v>
      </c>
      <c r="E193" s="2">
        <v>0.94399999999999995</v>
      </c>
      <c r="F193" s="4">
        <v>2.4986111111111113</v>
      </c>
      <c r="G193" s="2">
        <v>0</v>
      </c>
      <c r="U193" s="15">
        <v>1</v>
      </c>
    </row>
    <row r="194" spans="1:21">
      <c r="U194" s="15">
        <v>1</v>
      </c>
    </row>
    <row r="195" spans="1:21">
      <c r="A195" s="35" t="s">
        <v>132</v>
      </c>
      <c r="U195" s="15">
        <v>1</v>
      </c>
    </row>
    <row r="196" spans="1:21" ht="13.5" thickBot="1">
      <c r="A196" s="1" t="s">
        <v>0</v>
      </c>
      <c r="B196" s="2">
        <v>0</v>
      </c>
      <c r="C196" s="2">
        <v>0</v>
      </c>
      <c r="D196" s="2">
        <v>1</v>
      </c>
      <c r="E196" s="2">
        <v>4</v>
      </c>
      <c r="F196" s="2">
        <v>4</v>
      </c>
      <c r="G196" s="2">
        <v>3</v>
      </c>
      <c r="H196" s="2">
        <v>1</v>
      </c>
      <c r="I196" s="2">
        <v>2</v>
      </c>
      <c r="J196" s="2">
        <v>0</v>
      </c>
      <c r="K196" s="2">
        <v>1</v>
      </c>
      <c r="L196" s="2">
        <v>0</v>
      </c>
      <c r="M196" s="2">
        <v>33</v>
      </c>
      <c r="N196" s="4">
        <v>1.2131944444444445</v>
      </c>
      <c r="O196" s="5">
        <v>0.13958333333333334</v>
      </c>
      <c r="P196" s="5">
        <v>0.1673611111111111</v>
      </c>
      <c r="Q196" s="5">
        <v>0.90625</v>
      </c>
      <c r="R196" s="2">
        <v>0</v>
      </c>
      <c r="S196" s="2">
        <v>0</v>
      </c>
      <c r="T196" s="2">
        <v>0</v>
      </c>
      <c r="U196" s="15">
        <v>1</v>
      </c>
    </row>
    <row r="197" spans="1:21" ht="13.5" thickBot="1">
      <c r="A197" s="6" t="s">
        <v>2</v>
      </c>
      <c r="B197" s="7">
        <v>1</v>
      </c>
      <c r="C197" s="7">
        <v>0</v>
      </c>
      <c r="D197" s="7">
        <v>0</v>
      </c>
      <c r="E197" s="7">
        <v>3</v>
      </c>
      <c r="F197" s="7">
        <v>2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28</v>
      </c>
      <c r="N197" s="8">
        <v>0.77847222222222223</v>
      </c>
      <c r="O197" s="8">
        <v>7.5694444444444439E-2</v>
      </c>
      <c r="P197" s="8">
        <v>9.0972222222222218E-2</v>
      </c>
      <c r="Q197" s="8">
        <v>0.6118055555555556</v>
      </c>
      <c r="R197" s="7">
        <v>4</v>
      </c>
      <c r="S197" s="7">
        <v>8</v>
      </c>
      <c r="T197" s="7">
        <v>33.299999999999997</v>
      </c>
      <c r="U197" s="15">
        <v>1</v>
      </c>
    </row>
    <row r="198" spans="1:21" ht="13.5" thickBot="1">
      <c r="A198" s="1" t="s">
        <v>3</v>
      </c>
      <c r="B198" s="2">
        <v>0</v>
      </c>
      <c r="C198" s="2">
        <v>0</v>
      </c>
      <c r="D198" s="2">
        <v>0</v>
      </c>
      <c r="E198" s="2">
        <v>1</v>
      </c>
      <c r="F198" s="2">
        <v>1</v>
      </c>
      <c r="G198" s="2">
        <v>0</v>
      </c>
      <c r="H198" s="2">
        <v>1</v>
      </c>
      <c r="I198" s="2">
        <v>2</v>
      </c>
      <c r="J198" s="2">
        <v>2</v>
      </c>
      <c r="K198" s="2">
        <v>0</v>
      </c>
      <c r="L198" s="2">
        <v>0</v>
      </c>
      <c r="M198" s="2">
        <v>26</v>
      </c>
      <c r="N198" s="5">
        <v>0.78888888888888886</v>
      </c>
      <c r="O198" s="5">
        <v>2.9861111111111113E-2</v>
      </c>
      <c r="P198" s="5">
        <v>6.7361111111111108E-2</v>
      </c>
      <c r="Q198" s="5">
        <v>0.69166666666666676</v>
      </c>
      <c r="R198" s="2">
        <v>0</v>
      </c>
      <c r="S198" s="2">
        <v>0</v>
      </c>
      <c r="T198" s="2">
        <v>0</v>
      </c>
      <c r="U198" s="15">
        <v>1</v>
      </c>
    </row>
    <row r="199" spans="1:21" ht="13.5" thickBot="1">
      <c r="A199" s="6" t="s">
        <v>133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1</v>
      </c>
      <c r="H199" s="7">
        <v>0</v>
      </c>
      <c r="I199" s="7">
        <v>0</v>
      </c>
      <c r="J199" s="7">
        <v>2</v>
      </c>
      <c r="K199" s="7">
        <v>0</v>
      </c>
      <c r="L199" s="7">
        <v>0</v>
      </c>
      <c r="M199" s="7">
        <v>13</v>
      </c>
      <c r="N199" s="8">
        <v>0.29791666666666666</v>
      </c>
      <c r="O199" s="8">
        <v>0</v>
      </c>
      <c r="P199" s="8">
        <v>0</v>
      </c>
      <c r="Q199" s="8">
        <v>0.29791666666666666</v>
      </c>
      <c r="R199" s="7">
        <v>0</v>
      </c>
      <c r="S199" s="7">
        <v>0</v>
      </c>
      <c r="T199" s="7">
        <v>0</v>
      </c>
      <c r="U199" s="15">
        <v>1</v>
      </c>
    </row>
    <row r="200" spans="1:21" ht="13.5" thickBot="1">
      <c r="A200" s="1" t="s">
        <v>55</v>
      </c>
      <c r="B200" s="2">
        <v>0</v>
      </c>
      <c r="C200" s="2">
        <v>0</v>
      </c>
      <c r="D200" s="2">
        <v>0</v>
      </c>
      <c r="E200" s="2">
        <v>2</v>
      </c>
      <c r="F200" s="2">
        <v>2</v>
      </c>
      <c r="G200" s="2">
        <v>0</v>
      </c>
      <c r="H200" s="2">
        <v>0</v>
      </c>
      <c r="I200" s="2">
        <v>0</v>
      </c>
      <c r="J200" s="2">
        <v>2</v>
      </c>
      <c r="K200" s="2">
        <v>0</v>
      </c>
      <c r="L200" s="2">
        <v>0</v>
      </c>
      <c r="M200" s="2">
        <v>15</v>
      </c>
      <c r="N200" s="5">
        <v>0.3888888888888889</v>
      </c>
      <c r="O200" s="5">
        <v>0</v>
      </c>
      <c r="P200" s="5">
        <v>0</v>
      </c>
      <c r="Q200" s="5">
        <v>0.3888888888888889</v>
      </c>
      <c r="R200" s="2">
        <v>0</v>
      </c>
      <c r="S200" s="2">
        <v>0</v>
      </c>
      <c r="T200" s="2">
        <v>0</v>
      </c>
      <c r="U200" s="15">
        <v>1</v>
      </c>
    </row>
    <row r="201" spans="1:21" ht="13.5" thickBot="1">
      <c r="A201" s="6" t="s">
        <v>4</v>
      </c>
      <c r="B201" s="7">
        <v>0</v>
      </c>
      <c r="C201" s="7">
        <v>0</v>
      </c>
      <c r="D201" s="7">
        <v>0</v>
      </c>
      <c r="E201" s="7">
        <v>2</v>
      </c>
      <c r="F201" s="7">
        <v>2</v>
      </c>
      <c r="G201" s="7">
        <v>1</v>
      </c>
      <c r="H201" s="7">
        <v>1</v>
      </c>
      <c r="I201" s="7">
        <v>2</v>
      </c>
      <c r="J201" s="7">
        <v>3</v>
      </c>
      <c r="K201" s="7">
        <v>0</v>
      </c>
      <c r="L201" s="7">
        <v>0</v>
      </c>
      <c r="M201" s="7">
        <v>26</v>
      </c>
      <c r="N201" s="8">
        <v>0.88194444444444453</v>
      </c>
      <c r="O201" s="8">
        <v>0.10416666666666667</v>
      </c>
      <c r="P201" s="8">
        <v>6.7361111111111108E-2</v>
      </c>
      <c r="Q201" s="8">
        <v>0.7104166666666667</v>
      </c>
      <c r="R201" s="7">
        <v>0</v>
      </c>
      <c r="S201" s="7">
        <v>1</v>
      </c>
      <c r="T201" s="7">
        <v>0</v>
      </c>
      <c r="U201" s="15">
        <v>1</v>
      </c>
    </row>
    <row r="202" spans="1:21" ht="13.5" thickBot="1">
      <c r="A202" s="1" t="s">
        <v>60</v>
      </c>
      <c r="B202" s="2">
        <v>0</v>
      </c>
      <c r="C202" s="2">
        <v>0</v>
      </c>
      <c r="D202" s="2">
        <v>-1</v>
      </c>
      <c r="E202" s="2">
        <v>1</v>
      </c>
      <c r="F202" s="2">
        <v>1</v>
      </c>
      <c r="G202" s="2">
        <v>1</v>
      </c>
      <c r="H202" s="2">
        <v>0</v>
      </c>
      <c r="I202" s="2">
        <v>0</v>
      </c>
      <c r="J202" s="2">
        <v>1</v>
      </c>
      <c r="K202" s="2">
        <v>0</v>
      </c>
      <c r="L202" s="2">
        <v>0</v>
      </c>
      <c r="M202" s="2">
        <v>24</v>
      </c>
      <c r="N202" s="5">
        <v>0.62013888888888891</v>
      </c>
      <c r="O202" s="5">
        <v>0</v>
      </c>
      <c r="P202" s="5">
        <v>7.3611111111111113E-2</v>
      </c>
      <c r="Q202" s="5">
        <v>0.54652777777777783</v>
      </c>
      <c r="R202" s="2">
        <v>0</v>
      </c>
      <c r="S202" s="2">
        <v>0</v>
      </c>
      <c r="T202" s="2">
        <v>0</v>
      </c>
      <c r="U202" s="15">
        <v>1</v>
      </c>
    </row>
    <row r="203" spans="1:21" ht="13.5" thickBot="1">
      <c r="A203" s="6" t="s">
        <v>6</v>
      </c>
      <c r="B203" s="7">
        <v>0</v>
      </c>
      <c r="C203" s="7">
        <v>0</v>
      </c>
      <c r="D203" s="7">
        <v>0</v>
      </c>
      <c r="E203" s="7">
        <v>6</v>
      </c>
      <c r="F203" s="7">
        <v>6</v>
      </c>
      <c r="G203" s="7">
        <v>1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33</v>
      </c>
      <c r="N203" s="9">
        <v>1.0208333333333333</v>
      </c>
      <c r="O203" s="8">
        <v>7.4305555555555555E-2</v>
      </c>
      <c r="P203" s="8">
        <v>0.15138888888888888</v>
      </c>
      <c r="Q203" s="8">
        <v>0.79513888888888884</v>
      </c>
      <c r="R203" s="7">
        <v>1</v>
      </c>
      <c r="S203" s="7">
        <v>5</v>
      </c>
      <c r="T203" s="7">
        <v>16.7</v>
      </c>
      <c r="U203" s="15">
        <v>1</v>
      </c>
    </row>
    <row r="204" spans="1:21" ht="13.5" thickBot="1">
      <c r="A204" s="1" t="s">
        <v>25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1</v>
      </c>
      <c r="I204" s="2">
        <v>5</v>
      </c>
      <c r="J204" s="2">
        <v>0</v>
      </c>
      <c r="K204" s="2">
        <v>1</v>
      </c>
      <c r="L204" s="2">
        <v>0</v>
      </c>
      <c r="M204" s="2">
        <v>16</v>
      </c>
      <c r="N204" s="5">
        <v>0.34652777777777777</v>
      </c>
      <c r="O204" s="5">
        <v>0</v>
      </c>
      <c r="P204" s="5">
        <v>6.5277777777777782E-2</v>
      </c>
      <c r="Q204" s="5">
        <v>0.28125</v>
      </c>
      <c r="R204" s="2">
        <v>0</v>
      </c>
      <c r="S204" s="2">
        <v>2</v>
      </c>
      <c r="T204" s="2">
        <v>0</v>
      </c>
      <c r="U204" s="15">
        <v>1</v>
      </c>
    </row>
    <row r="205" spans="1:21" ht="13.5" thickBot="1">
      <c r="A205" s="6" t="s">
        <v>20</v>
      </c>
      <c r="B205" s="7">
        <v>0</v>
      </c>
      <c r="C205" s="7">
        <v>0</v>
      </c>
      <c r="D205" s="7">
        <v>0</v>
      </c>
      <c r="E205" s="7">
        <v>2</v>
      </c>
      <c r="F205" s="7">
        <v>2</v>
      </c>
      <c r="G205" s="7">
        <v>0</v>
      </c>
      <c r="H205" s="7">
        <v>1</v>
      </c>
      <c r="I205" s="7">
        <v>2</v>
      </c>
      <c r="J205" s="7">
        <v>1</v>
      </c>
      <c r="K205" s="7">
        <v>0</v>
      </c>
      <c r="L205" s="7">
        <v>0</v>
      </c>
      <c r="M205" s="7">
        <v>14</v>
      </c>
      <c r="N205" s="8">
        <v>0.31597222222222221</v>
      </c>
      <c r="O205" s="8">
        <v>0</v>
      </c>
      <c r="P205" s="8">
        <v>2.2916666666666669E-2</v>
      </c>
      <c r="Q205" s="8">
        <v>0.29305555555555557</v>
      </c>
      <c r="R205" s="7">
        <v>2</v>
      </c>
      <c r="S205" s="7">
        <v>3</v>
      </c>
      <c r="T205" s="7">
        <v>40</v>
      </c>
      <c r="U205" s="15">
        <v>1</v>
      </c>
    </row>
    <row r="206" spans="1:21" ht="13.5" thickBot="1">
      <c r="A206" s="1" t="s">
        <v>7</v>
      </c>
      <c r="B206" s="2">
        <v>0</v>
      </c>
      <c r="C206" s="2">
        <v>0</v>
      </c>
      <c r="D206" s="2">
        <v>0</v>
      </c>
      <c r="E206" s="2">
        <v>4</v>
      </c>
      <c r="F206" s="2">
        <v>4</v>
      </c>
      <c r="G206" s="2">
        <v>0</v>
      </c>
      <c r="H206" s="2">
        <v>0</v>
      </c>
      <c r="I206" s="2">
        <v>0</v>
      </c>
      <c r="J206" s="2">
        <v>4</v>
      </c>
      <c r="K206" s="2">
        <v>0</v>
      </c>
      <c r="L206" s="2">
        <v>0</v>
      </c>
      <c r="M206" s="2">
        <v>18</v>
      </c>
      <c r="N206" s="5">
        <v>0.41944444444444445</v>
      </c>
      <c r="O206" s="5">
        <v>0</v>
      </c>
      <c r="P206" s="5">
        <v>2.0833333333333332E-2</v>
      </c>
      <c r="Q206" s="5">
        <v>0.39861111111111108</v>
      </c>
      <c r="R206" s="2">
        <v>0</v>
      </c>
      <c r="S206" s="2">
        <v>0</v>
      </c>
      <c r="T206" s="2">
        <v>0</v>
      </c>
      <c r="U206" s="15">
        <v>1</v>
      </c>
    </row>
    <row r="207" spans="1:21" ht="13.5" thickBot="1">
      <c r="A207" s="6" t="s">
        <v>10</v>
      </c>
      <c r="B207" s="7">
        <v>0</v>
      </c>
      <c r="C207" s="7">
        <v>0</v>
      </c>
      <c r="D207" s="7">
        <v>1</v>
      </c>
      <c r="E207" s="7">
        <v>2</v>
      </c>
      <c r="F207" s="7">
        <v>2</v>
      </c>
      <c r="G207" s="7">
        <v>3</v>
      </c>
      <c r="H207" s="7">
        <v>0</v>
      </c>
      <c r="I207" s="7">
        <v>0</v>
      </c>
      <c r="J207" s="7">
        <v>3</v>
      </c>
      <c r="K207" s="7">
        <v>0</v>
      </c>
      <c r="L207" s="7">
        <v>0</v>
      </c>
      <c r="M207" s="7">
        <v>33</v>
      </c>
      <c r="N207" s="9">
        <v>1.1784722222222224</v>
      </c>
      <c r="O207" s="8">
        <v>1.5972222222222224E-2</v>
      </c>
      <c r="P207" s="8">
        <v>0.19999999999999998</v>
      </c>
      <c r="Q207" s="8">
        <v>0.96250000000000002</v>
      </c>
      <c r="R207" s="7">
        <v>0</v>
      </c>
      <c r="S207" s="7">
        <v>0</v>
      </c>
      <c r="T207" s="7">
        <v>0</v>
      </c>
      <c r="U207" s="15">
        <v>1</v>
      </c>
    </row>
    <row r="208" spans="1:21" ht="13.5" thickBot="1">
      <c r="A208" s="1" t="s">
        <v>12</v>
      </c>
      <c r="B208" s="2">
        <v>0</v>
      </c>
      <c r="C208" s="2">
        <v>0</v>
      </c>
      <c r="D208" s="2">
        <v>0</v>
      </c>
      <c r="E208" s="2">
        <v>5</v>
      </c>
      <c r="F208" s="2">
        <v>5</v>
      </c>
      <c r="G208" s="2">
        <v>2</v>
      </c>
      <c r="H208" s="2">
        <v>0</v>
      </c>
      <c r="I208" s="2">
        <v>0</v>
      </c>
      <c r="J208" s="2">
        <v>0</v>
      </c>
      <c r="K208" s="2">
        <v>2</v>
      </c>
      <c r="L208" s="2">
        <v>1</v>
      </c>
      <c r="M208" s="2">
        <v>33</v>
      </c>
      <c r="N208" s="4">
        <v>1.0506944444444444</v>
      </c>
      <c r="O208" s="5">
        <v>9.5138888888888884E-2</v>
      </c>
      <c r="P208" s="5">
        <v>0.20138888888888887</v>
      </c>
      <c r="Q208" s="5">
        <v>0.75416666666666676</v>
      </c>
      <c r="R208" s="2">
        <v>4</v>
      </c>
      <c r="S208" s="2">
        <v>3</v>
      </c>
      <c r="T208" s="2">
        <v>57.1</v>
      </c>
      <c r="U208" s="15">
        <v>1</v>
      </c>
    </row>
    <row r="209" spans="1:21" ht="13.5" thickBot="1">
      <c r="A209" s="6" t="s">
        <v>13</v>
      </c>
      <c r="B209" s="7">
        <v>0</v>
      </c>
      <c r="C209" s="7">
        <v>0</v>
      </c>
      <c r="D209" s="7">
        <v>1</v>
      </c>
      <c r="E209" s="7">
        <v>4</v>
      </c>
      <c r="F209" s="7">
        <v>4</v>
      </c>
      <c r="G209" s="7">
        <v>1</v>
      </c>
      <c r="H209" s="7">
        <v>0</v>
      </c>
      <c r="I209" s="7">
        <v>0</v>
      </c>
      <c r="J209" s="7">
        <v>3</v>
      </c>
      <c r="K209" s="7">
        <v>0</v>
      </c>
      <c r="L209" s="7">
        <v>0</v>
      </c>
      <c r="M209" s="7">
        <v>23</v>
      </c>
      <c r="N209" s="8">
        <v>0.66736111111111107</v>
      </c>
      <c r="O209" s="8">
        <v>3.125E-2</v>
      </c>
      <c r="P209" s="8">
        <v>0</v>
      </c>
      <c r="Q209" s="8">
        <v>0.63611111111111118</v>
      </c>
      <c r="R209" s="7">
        <v>0</v>
      </c>
      <c r="S209" s="7">
        <v>0</v>
      </c>
      <c r="T209" s="7">
        <v>0</v>
      </c>
      <c r="U209" s="15">
        <v>1</v>
      </c>
    </row>
    <row r="210" spans="1:21" ht="13.5" thickBot="1">
      <c r="A210" s="1" t="s">
        <v>14</v>
      </c>
      <c r="B210" s="2">
        <v>0</v>
      </c>
      <c r="C210" s="2">
        <v>0</v>
      </c>
      <c r="D210" s="2">
        <v>-1</v>
      </c>
      <c r="E210" s="2">
        <v>7</v>
      </c>
      <c r="F210" s="2">
        <v>7</v>
      </c>
      <c r="G210" s="2">
        <v>1</v>
      </c>
      <c r="H210" s="2">
        <v>1</v>
      </c>
      <c r="I210" s="2">
        <v>2</v>
      </c>
      <c r="J210" s="2">
        <v>0</v>
      </c>
      <c r="K210" s="2">
        <v>2</v>
      </c>
      <c r="L210" s="2">
        <v>1</v>
      </c>
      <c r="M210" s="2">
        <v>30</v>
      </c>
      <c r="N210" s="5">
        <v>0.9375</v>
      </c>
      <c r="O210" s="5">
        <v>0.10069444444444443</v>
      </c>
      <c r="P210" s="5">
        <v>7.9861111111111105E-2</v>
      </c>
      <c r="Q210" s="5">
        <v>0.75694444444444453</v>
      </c>
      <c r="R210" s="2">
        <v>11</v>
      </c>
      <c r="S210" s="2">
        <v>8</v>
      </c>
      <c r="T210" s="2">
        <v>57.9</v>
      </c>
      <c r="U210" s="15">
        <v>1</v>
      </c>
    </row>
    <row r="211" spans="1:21" ht="13.5" thickBot="1">
      <c r="A211" s="6" t="s">
        <v>15</v>
      </c>
      <c r="B211" s="7">
        <v>0</v>
      </c>
      <c r="C211" s="7">
        <v>0</v>
      </c>
      <c r="D211" s="7">
        <v>-1</v>
      </c>
      <c r="E211" s="7">
        <v>0</v>
      </c>
      <c r="F211" s="7">
        <v>0</v>
      </c>
      <c r="G211" s="7">
        <v>2</v>
      </c>
      <c r="H211" s="7">
        <v>0</v>
      </c>
      <c r="I211" s="7">
        <v>0</v>
      </c>
      <c r="J211" s="7">
        <v>1</v>
      </c>
      <c r="K211" s="7">
        <v>0</v>
      </c>
      <c r="L211" s="7">
        <v>1</v>
      </c>
      <c r="M211" s="7">
        <v>31</v>
      </c>
      <c r="N211" s="8">
        <v>0.8930555555555556</v>
      </c>
      <c r="O211" s="8">
        <v>1.3888888888888889E-3</v>
      </c>
      <c r="P211" s="8">
        <v>0.16250000000000001</v>
      </c>
      <c r="Q211" s="8">
        <v>0.72916666666666663</v>
      </c>
      <c r="R211" s="7">
        <v>0</v>
      </c>
      <c r="S211" s="7">
        <v>0</v>
      </c>
      <c r="T211" s="7">
        <v>0</v>
      </c>
      <c r="U211" s="15">
        <v>1</v>
      </c>
    </row>
    <row r="212" spans="1:21" ht="13.5" thickBot="1">
      <c r="A212" s="1" t="s">
        <v>16</v>
      </c>
      <c r="B212" s="2">
        <v>0</v>
      </c>
      <c r="C212" s="2">
        <v>0</v>
      </c>
      <c r="D212" s="2">
        <v>0</v>
      </c>
      <c r="E212" s="2">
        <v>2</v>
      </c>
      <c r="F212" s="2">
        <v>2</v>
      </c>
      <c r="G212" s="2">
        <v>2</v>
      </c>
      <c r="H212" s="2">
        <v>0</v>
      </c>
      <c r="I212" s="2">
        <v>0</v>
      </c>
      <c r="J212" s="2">
        <v>1</v>
      </c>
      <c r="K212" s="2">
        <v>1</v>
      </c>
      <c r="L212" s="2">
        <v>0</v>
      </c>
      <c r="M212" s="2">
        <v>24</v>
      </c>
      <c r="N212" s="5">
        <v>0.64652777777777781</v>
      </c>
      <c r="O212" s="5">
        <v>0</v>
      </c>
      <c r="P212" s="5">
        <v>0.1125</v>
      </c>
      <c r="Q212" s="5">
        <v>0.53402777777777777</v>
      </c>
      <c r="R212" s="2">
        <v>0</v>
      </c>
      <c r="S212" s="2">
        <v>0</v>
      </c>
      <c r="T212" s="2">
        <v>0</v>
      </c>
      <c r="U212" s="15">
        <v>1</v>
      </c>
    </row>
    <row r="213" spans="1:21" ht="13.5" thickBot="1">
      <c r="A213" s="6" t="s">
        <v>134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18</v>
      </c>
      <c r="N213" s="8">
        <v>0.47083333333333338</v>
      </c>
      <c r="O213" s="8">
        <v>2.9861111111111113E-2</v>
      </c>
      <c r="P213" s="8">
        <v>0</v>
      </c>
      <c r="Q213" s="8">
        <v>0.44097222222222227</v>
      </c>
      <c r="R213" s="7">
        <v>8</v>
      </c>
      <c r="S213" s="7">
        <v>7</v>
      </c>
      <c r="T213" s="7">
        <v>53.3</v>
      </c>
      <c r="U213" s="15">
        <v>1</v>
      </c>
    </row>
    <row r="214" spans="1:21" ht="13.5" thickBot="1">
      <c r="A214" s="1" t="s">
        <v>121</v>
      </c>
      <c r="B214" s="2">
        <v>37</v>
      </c>
      <c r="C214" s="2">
        <v>1</v>
      </c>
      <c r="D214" s="2">
        <v>36</v>
      </c>
      <c r="E214" s="2">
        <v>0.97299999999999998</v>
      </c>
      <c r="F214" s="4">
        <v>2.7083333333333335</v>
      </c>
      <c r="G214" s="2">
        <v>0</v>
      </c>
      <c r="U214" s="15">
        <v>1</v>
      </c>
    </row>
    <row r="215" spans="1:21">
      <c r="U215" s="15">
        <v>1</v>
      </c>
    </row>
    <row r="216" spans="1:21">
      <c r="A216" t="s">
        <v>135</v>
      </c>
      <c r="U216" s="15">
        <v>1</v>
      </c>
    </row>
    <row r="217" spans="1:21" ht="13.5" thickBot="1">
      <c r="A217" s="1" t="s">
        <v>0</v>
      </c>
      <c r="B217" s="2">
        <v>0</v>
      </c>
      <c r="C217" s="2">
        <v>1</v>
      </c>
      <c r="D217" s="2">
        <v>1</v>
      </c>
      <c r="E217" s="2">
        <v>2</v>
      </c>
      <c r="F217" s="2">
        <v>2</v>
      </c>
      <c r="G217" s="2">
        <v>3</v>
      </c>
      <c r="H217" s="2">
        <v>0</v>
      </c>
      <c r="I217" s="2">
        <v>0</v>
      </c>
      <c r="J217" s="2">
        <v>1</v>
      </c>
      <c r="K217" s="2">
        <v>1</v>
      </c>
      <c r="L217" s="2">
        <v>0</v>
      </c>
      <c r="M217" s="2">
        <v>31</v>
      </c>
      <c r="N217" s="4">
        <v>1.0666666666666667</v>
      </c>
      <c r="O217" s="5">
        <v>0.18958333333333333</v>
      </c>
      <c r="P217" s="5">
        <v>0.19305555555555554</v>
      </c>
      <c r="Q217" s="5">
        <v>0.68402777777777779</v>
      </c>
      <c r="R217" s="2">
        <v>0</v>
      </c>
      <c r="S217" s="2">
        <v>0</v>
      </c>
      <c r="T217" s="2">
        <v>0</v>
      </c>
      <c r="U217" s="15">
        <v>1</v>
      </c>
    </row>
    <row r="218" spans="1:21" ht="13.5" thickBot="1">
      <c r="A218" s="6" t="s">
        <v>2</v>
      </c>
      <c r="B218" s="7">
        <v>1</v>
      </c>
      <c r="C218" s="7">
        <v>0</v>
      </c>
      <c r="D218" s="7">
        <v>1</v>
      </c>
      <c r="E218" s="7">
        <v>3</v>
      </c>
      <c r="F218" s="7">
        <v>2</v>
      </c>
      <c r="G218" s="7">
        <v>1</v>
      </c>
      <c r="H218" s="7">
        <v>1</v>
      </c>
      <c r="I218" s="7">
        <v>2</v>
      </c>
      <c r="J218" s="7">
        <v>0</v>
      </c>
      <c r="K218" s="7">
        <v>2</v>
      </c>
      <c r="L218" s="7">
        <v>1</v>
      </c>
      <c r="M218" s="7">
        <v>31</v>
      </c>
      <c r="N218" s="8">
        <v>0.79652777777777783</v>
      </c>
      <c r="O218" s="8">
        <v>0.10833333333333334</v>
      </c>
      <c r="P218" s="8">
        <v>8.1250000000000003E-2</v>
      </c>
      <c r="Q218" s="8">
        <v>0.6069444444444444</v>
      </c>
      <c r="R218" s="7">
        <v>7</v>
      </c>
      <c r="S218" s="7">
        <v>7</v>
      </c>
      <c r="T218" s="7">
        <v>50</v>
      </c>
      <c r="U218" s="15">
        <v>1</v>
      </c>
    </row>
    <row r="219" spans="1:21" ht="13.5" thickBot="1">
      <c r="A219" s="1" t="s">
        <v>3</v>
      </c>
      <c r="B219" s="2">
        <v>0</v>
      </c>
      <c r="C219" s="2">
        <v>1</v>
      </c>
      <c r="D219" s="2">
        <v>2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2</v>
      </c>
      <c r="L219" s="2">
        <v>1</v>
      </c>
      <c r="M219" s="2">
        <v>28</v>
      </c>
      <c r="N219" s="5">
        <v>0.74305555555555547</v>
      </c>
      <c r="O219" s="5">
        <v>6.25E-2</v>
      </c>
      <c r="P219" s="5">
        <v>9.9999999999999992E-2</v>
      </c>
      <c r="Q219" s="5">
        <v>0.5805555555555556</v>
      </c>
      <c r="R219" s="2">
        <v>0</v>
      </c>
      <c r="S219" s="2">
        <v>0</v>
      </c>
      <c r="T219" s="2">
        <v>0</v>
      </c>
      <c r="U219" s="15">
        <v>1</v>
      </c>
    </row>
    <row r="220" spans="1:21" ht="13.5" thickBot="1">
      <c r="A220" s="6" t="s">
        <v>133</v>
      </c>
      <c r="B220" s="7">
        <v>0</v>
      </c>
      <c r="C220" s="7">
        <v>0</v>
      </c>
      <c r="D220" s="7">
        <v>0</v>
      </c>
      <c r="E220" s="7">
        <v>2</v>
      </c>
      <c r="F220" s="7">
        <v>2</v>
      </c>
      <c r="G220" s="7">
        <v>1</v>
      </c>
      <c r="H220" s="7">
        <v>0</v>
      </c>
      <c r="I220" s="7">
        <v>0</v>
      </c>
      <c r="J220" s="7">
        <v>0</v>
      </c>
      <c r="K220" s="7">
        <v>1</v>
      </c>
      <c r="L220" s="7">
        <v>1</v>
      </c>
      <c r="M220" s="7">
        <v>10</v>
      </c>
      <c r="N220" s="8">
        <v>0.19791666666666666</v>
      </c>
      <c r="O220" s="8">
        <v>0</v>
      </c>
      <c r="P220" s="8">
        <v>0</v>
      </c>
      <c r="Q220" s="8">
        <v>0.19791666666666666</v>
      </c>
      <c r="R220" s="7">
        <v>0</v>
      </c>
      <c r="S220" s="7">
        <v>0</v>
      </c>
      <c r="T220" s="7">
        <v>0</v>
      </c>
      <c r="U220" s="15">
        <v>1</v>
      </c>
    </row>
    <row r="221" spans="1:21" ht="13.5" thickBot="1">
      <c r="A221" s="1" t="s">
        <v>55</v>
      </c>
      <c r="B221" s="2">
        <v>1</v>
      </c>
      <c r="C221" s="2">
        <v>0</v>
      </c>
      <c r="D221" s="2">
        <v>1</v>
      </c>
      <c r="E221" s="2">
        <v>4</v>
      </c>
      <c r="F221" s="2">
        <v>3</v>
      </c>
      <c r="G221" s="2">
        <v>0</v>
      </c>
      <c r="H221" s="2">
        <v>0</v>
      </c>
      <c r="I221" s="2">
        <v>0</v>
      </c>
      <c r="J221" s="2">
        <v>3</v>
      </c>
      <c r="K221" s="2">
        <v>0</v>
      </c>
      <c r="L221" s="2">
        <v>1</v>
      </c>
      <c r="M221" s="2">
        <v>18</v>
      </c>
      <c r="N221" s="5">
        <v>0.52361111111111114</v>
      </c>
      <c r="O221" s="5">
        <v>0</v>
      </c>
      <c r="P221" s="5">
        <v>0</v>
      </c>
      <c r="Q221" s="5">
        <v>0.52361111111111114</v>
      </c>
      <c r="R221" s="2">
        <v>0</v>
      </c>
      <c r="S221" s="2">
        <v>0</v>
      </c>
      <c r="T221" s="2">
        <v>0</v>
      </c>
      <c r="U221" s="15">
        <v>1</v>
      </c>
    </row>
    <row r="222" spans="1:21" ht="13.5" thickBot="1">
      <c r="A222" s="6" t="s">
        <v>4</v>
      </c>
      <c r="B222" s="7">
        <v>0</v>
      </c>
      <c r="C222" s="7">
        <v>0</v>
      </c>
      <c r="D222" s="7">
        <v>1</v>
      </c>
      <c r="E222" s="7">
        <v>2</v>
      </c>
      <c r="F222" s="7">
        <v>2</v>
      </c>
      <c r="G222" s="7">
        <v>0</v>
      </c>
      <c r="H222" s="7">
        <v>1</v>
      </c>
      <c r="I222" s="7">
        <v>2</v>
      </c>
      <c r="J222" s="7">
        <v>0</v>
      </c>
      <c r="K222" s="7">
        <v>1</v>
      </c>
      <c r="L222" s="7">
        <v>0</v>
      </c>
      <c r="M222" s="7">
        <v>26</v>
      </c>
      <c r="N222" s="8">
        <v>0.76944444444444438</v>
      </c>
      <c r="O222" s="8">
        <v>0.14166666666666666</v>
      </c>
      <c r="P222" s="8">
        <v>7.4999999999999997E-2</v>
      </c>
      <c r="Q222" s="8">
        <v>0.55277777777777781</v>
      </c>
      <c r="R222" s="7">
        <v>1</v>
      </c>
      <c r="S222" s="7">
        <v>0</v>
      </c>
      <c r="T222" s="7">
        <v>100</v>
      </c>
      <c r="U222" s="15">
        <v>1</v>
      </c>
    </row>
    <row r="223" spans="1:21" ht="13.5" thickBot="1">
      <c r="A223" s="1" t="s">
        <v>5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27</v>
      </c>
      <c r="N223" s="5">
        <v>0.73333333333333339</v>
      </c>
      <c r="O223" s="5">
        <v>0</v>
      </c>
      <c r="P223" s="5">
        <v>8.7500000000000008E-2</v>
      </c>
      <c r="Q223" s="5">
        <v>0.64583333333333337</v>
      </c>
      <c r="R223" s="2">
        <v>0</v>
      </c>
      <c r="S223" s="2">
        <v>0</v>
      </c>
      <c r="T223" s="2">
        <v>0</v>
      </c>
      <c r="U223" s="15">
        <v>1</v>
      </c>
    </row>
    <row r="224" spans="1:21" ht="13.5" thickBot="1">
      <c r="A224" s="6" t="s">
        <v>6</v>
      </c>
      <c r="B224" s="7">
        <v>0</v>
      </c>
      <c r="C224" s="7">
        <v>2</v>
      </c>
      <c r="D224" s="7">
        <v>0</v>
      </c>
      <c r="E224" s="7">
        <v>4</v>
      </c>
      <c r="F224" s="7">
        <v>4</v>
      </c>
      <c r="G224" s="7">
        <v>0</v>
      </c>
      <c r="H224" s="7">
        <v>0</v>
      </c>
      <c r="I224" s="7">
        <v>0</v>
      </c>
      <c r="J224" s="7">
        <v>2</v>
      </c>
      <c r="K224" s="7">
        <v>0</v>
      </c>
      <c r="L224" s="7">
        <v>2</v>
      </c>
      <c r="M224" s="7">
        <v>33</v>
      </c>
      <c r="N224" s="8">
        <v>0.89861111111111114</v>
      </c>
      <c r="O224" s="8">
        <v>9.5138888888888884E-2</v>
      </c>
      <c r="P224" s="8">
        <v>0.19305555555555554</v>
      </c>
      <c r="Q224" s="8">
        <v>0.61041666666666672</v>
      </c>
      <c r="R224" s="7">
        <v>3</v>
      </c>
      <c r="S224" s="7">
        <v>2</v>
      </c>
      <c r="T224" s="7">
        <v>60</v>
      </c>
      <c r="U224" s="15">
        <v>1</v>
      </c>
    </row>
    <row r="225" spans="1:21" ht="13.5" thickBot="1">
      <c r="A225" s="1" t="s">
        <v>25</v>
      </c>
      <c r="B225" s="2">
        <v>0</v>
      </c>
      <c r="C225" s="2">
        <v>0</v>
      </c>
      <c r="D225" s="2">
        <v>0</v>
      </c>
      <c r="E225" s="2">
        <v>2</v>
      </c>
      <c r="F225" s="2">
        <v>2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18</v>
      </c>
      <c r="N225" s="5">
        <v>0.3347222222222222</v>
      </c>
      <c r="O225" s="5">
        <v>0</v>
      </c>
      <c r="P225" s="5">
        <v>8.5416666666666655E-2</v>
      </c>
      <c r="Q225" s="5">
        <v>0.24930555555555556</v>
      </c>
      <c r="R225" s="2">
        <v>3</v>
      </c>
      <c r="S225" s="2">
        <v>1</v>
      </c>
      <c r="T225" s="2">
        <v>75</v>
      </c>
      <c r="U225" s="15">
        <v>1</v>
      </c>
    </row>
    <row r="226" spans="1:21" ht="13.5" thickBot="1">
      <c r="A226" s="6" t="s">
        <v>20</v>
      </c>
      <c r="B226" s="7">
        <v>0</v>
      </c>
      <c r="C226" s="7">
        <v>0</v>
      </c>
      <c r="D226" s="7">
        <v>-1</v>
      </c>
      <c r="E226" s="7">
        <v>2</v>
      </c>
      <c r="F226" s="7">
        <v>2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16</v>
      </c>
      <c r="N226" s="8">
        <v>0.31736111111111115</v>
      </c>
      <c r="O226" s="8">
        <v>0</v>
      </c>
      <c r="P226" s="8">
        <v>8.8888888888888892E-2</v>
      </c>
      <c r="Q226" s="8">
        <v>0.22847222222222222</v>
      </c>
      <c r="R226" s="7">
        <v>2</v>
      </c>
      <c r="S226" s="7">
        <v>3</v>
      </c>
      <c r="T226" s="7">
        <v>40</v>
      </c>
      <c r="U226" s="15">
        <v>1</v>
      </c>
    </row>
    <row r="227" spans="1:21" ht="13.5" thickBot="1">
      <c r="A227" s="1" t="s">
        <v>7</v>
      </c>
      <c r="B227" s="2">
        <v>0</v>
      </c>
      <c r="C227" s="2">
        <v>1</v>
      </c>
      <c r="D227" s="2">
        <v>1</v>
      </c>
      <c r="E227" s="2">
        <v>1</v>
      </c>
      <c r="F227" s="2">
        <v>1</v>
      </c>
      <c r="G227" s="2">
        <v>0</v>
      </c>
      <c r="H227" s="2">
        <v>0</v>
      </c>
      <c r="I227" s="2">
        <v>0</v>
      </c>
      <c r="J227" s="2">
        <v>6</v>
      </c>
      <c r="K227" s="2">
        <v>0</v>
      </c>
      <c r="L227" s="2">
        <v>0</v>
      </c>
      <c r="M227" s="2">
        <v>17</v>
      </c>
      <c r="N227" s="5">
        <v>0.5444444444444444</v>
      </c>
      <c r="O227" s="5">
        <v>0</v>
      </c>
      <c r="P227" s="5">
        <v>0</v>
      </c>
      <c r="Q227" s="5">
        <v>0.5444444444444444</v>
      </c>
      <c r="R227" s="2">
        <v>0</v>
      </c>
      <c r="S227" s="2">
        <v>0</v>
      </c>
      <c r="T227" s="2">
        <v>0</v>
      </c>
      <c r="U227" s="15">
        <v>1</v>
      </c>
    </row>
    <row r="228" spans="1:21" ht="13.5" thickBot="1">
      <c r="A228" s="6" t="s">
        <v>10</v>
      </c>
      <c r="B228" s="7">
        <v>0</v>
      </c>
      <c r="C228" s="7">
        <v>0</v>
      </c>
      <c r="D228" s="7">
        <v>-1</v>
      </c>
      <c r="E228" s="7">
        <v>2</v>
      </c>
      <c r="F228" s="7">
        <v>2</v>
      </c>
      <c r="G228" s="7">
        <v>0</v>
      </c>
      <c r="H228" s="7">
        <v>1</v>
      </c>
      <c r="I228" s="7">
        <v>2</v>
      </c>
      <c r="J228" s="7">
        <v>3</v>
      </c>
      <c r="K228" s="7">
        <v>0</v>
      </c>
      <c r="L228" s="7">
        <v>2</v>
      </c>
      <c r="M228" s="7">
        <v>28</v>
      </c>
      <c r="N228" s="8">
        <v>0.85416666666666663</v>
      </c>
      <c r="O228" s="8">
        <v>0</v>
      </c>
      <c r="P228" s="8">
        <v>0.17430555555555557</v>
      </c>
      <c r="Q228" s="8">
        <v>0.67986111111111114</v>
      </c>
      <c r="R228" s="7">
        <v>0</v>
      </c>
      <c r="S228" s="7">
        <v>0</v>
      </c>
      <c r="T228" s="7">
        <v>0</v>
      </c>
      <c r="U228" s="15">
        <v>1</v>
      </c>
    </row>
    <row r="229" spans="1:21" ht="13.5" thickBot="1">
      <c r="A229" s="1" t="s">
        <v>12</v>
      </c>
      <c r="B229" s="2">
        <v>0</v>
      </c>
      <c r="C229" s="2">
        <v>1</v>
      </c>
      <c r="D229" s="2">
        <v>0</v>
      </c>
      <c r="E229" s="2">
        <v>4</v>
      </c>
      <c r="F229" s="2">
        <v>4</v>
      </c>
      <c r="G229" s="2">
        <v>1</v>
      </c>
      <c r="H229" s="2">
        <v>1</v>
      </c>
      <c r="I229" s="2">
        <v>2</v>
      </c>
      <c r="J229" s="2">
        <v>0</v>
      </c>
      <c r="K229" s="2">
        <v>0</v>
      </c>
      <c r="L229" s="2">
        <v>0</v>
      </c>
      <c r="M229" s="2">
        <v>31</v>
      </c>
      <c r="N229" s="5">
        <v>0.89930555555555547</v>
      </c>
      <c r="O229" s="5">
        <v>0.15486111111111112</v>
      </c>
      <c r="P229" s="5">
        <v>0.15902777777777777</v>
      </c>
      <c r="Q229" s="5">
        <v>0.5854166666666667</v>
      </c>
      <c r="R229" s="2">
        <v>9</v>
      </c>
      <c r="S229" s="2">
        <v>3</v>
      </c>
      <c r="T229" s="2">
        <v>75</v>
      </c>
      <c r="U229" s="15">
        <v>1</v>
      </c>
    </row>
    <row r="230" spans="1:21" ht="13.5" thickBot="1">
      <c r="A230" s="6" t="s">
        <v>13</v>
      </c>
      <c r="B230" s="7">
        <v>2</v>
      </c>
      <c r="C230" s="7">
        <v>0</v>
      </c>
      <c r="D230" s="7">
        <v>1</v>
      </c>
      <c r="E230" s="7">
        <v>7</v>
      </c>
      <c r="F230" s="7">
        <v>5</v>
      </c>
      <c r="G230" s="7">
        <v>0</v>
      </c>
      <c r="H230" s="7">
        <v>0</v>
      </c>
      <c r="I230" s="7">
        <v>0</v>
      </c>
      <c r="J230" s="7">
        <v>2</v>
      </c>
      <c r="K230" s="7">
        <v>1</v>
      </c>
      <c r="L230" s="7">
        <v>2</v>
      </c>
      <c r="M230" s="7">
        <v>23</v>
      </c>
      <c r="N230" s="8">
        <v>0.60347222222222219</v>
      </c>
      <c r="O230" s="8">
        <v>4.7916666666666663E-2</v>
      </c>
      <c r="P230" s="8">
        <v>3.472222222222222E-3</v>
      </c>
      <c r="Q230" s="8">
        <v>0.55208333333333337</v>
      </c>
      <c r="R230" s="7">
        <v>0</v>
      </c>
      <c r="S230" s="7">
        <v>0</v>
      </c>
      <c r="T230" s="7">
        <v>0</v>
      </c>
      <c r="U230" s="15">
        <v>1</v>
      </c>
    </row>
    <row r="231" spans="1:21" ht="13.5" thickBot="1">
      <c r="A231" s="1" t="s">
        <v>14</v>
      </c>
      <c r="B231" s="2">
        <v>0</v>
      </c>
      <c r="C231" s="2">
        <v>1</v>
      </c>
      <c r="D231" s="2">
        <v>1</v>
      </c>
      <c r="E231" s="2">
        <v>2</v>
      </c>
      <c r="F231" s="2">
        <v>2</v>
      </c>
      <c r="G231" s="2">
        <v>0</v>
      </c>
      <c r="H231" s="2">
        <v>0</v>
      </c>
      <c r="I231" s="2">
        <v>0</v>
      </c>
      <c r="J231" s="2">
        <v>3</v>
      </c>
      <c r="K231" s="2">
        <v>1</v>
      </c>
      <c r="L231" s="2">
        <v>2</v>
      </c>
      <c r="M231" s="2">
        <v>29</v>
      </c>
      <c r="N231" s="5">
        <v>0.80902777777777779</v>
      </c>
      <c r="O231" s="5">
        <v>0.15555555555555556</v>
      </c>
      <c r="P231" s="5">
        <v>8.6111111111111124E-2</v>
      </c>
      <c r="Q231" s="5">
        <v>0.56736111111111109</v>
      </c>
      <c r="R231" s="2">
        <v>4</v>
      </c>
      <c r="S231" s="2">
        <v>6</v>
      </c>
      <c r="T231" s="2">
        <v>40</v>
      </c>
      <c r="U231" s="15">
        <v>1</v>
      </c>
    </row>
    <row r="232" spans="1:21" ht="13.5" thickBot="1">
      <c r="A232" s="6" t="s">
        <v>15</v>
      </c>
      <c r="B232" s="7">
        <v>0</v>
      </c>
      <c r="C232" s="7">
        <v>0</v>
      </c>
      <c r="D232" s="7">
        <v>0</v>
      </c>
      <c r="E232" s="7">
        <v>2</v>
      </c>
      <c r="F232" s="7">
        <v>2</v>
      </c>
      <c r="G232" s="7">
        <v>2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28</v>
      </c>
      <c r="N232" s="8">
        <v>0.80694444444444446</v>
      </c>
      <c r="O232" s="8">
        <v>1.3888888888888888E-2</v>
      </c>
      <c r="P232" s="8">
        <v>0.125</v>
      </c>
      <c r="Q232" s="8">
        <v>0.66805555555555562</v>
      </c>
      <c r="R232" s="7">
        <v>0</v>
      </c>
      <c r="S232" s="7">
        <v>0</v>
      </c>
      <c r="T232" s="7">
        <v>0</v>
      </c>
      <c r="U232" s="15">
        <v>1</v>
      </c>
    </row>
    <row r="233" spans="1:21" ht="13.5" thickBot="1">
      <c r="A233" s="1" t="s">
        <v>16</v>
      </c>
      <c r="B233" s="2">
        <v>0</v>
      </c>
      <c r="C233" s="2">
        <v>0</v>
      </c>
      <c r="D233" s="2">
        <v>2</v>
      </c>
      <c r="E233" s="2">
        <v>2</v>
      </c>
      <c r="F233" s="2">
        <v>2</v>
      </c>
      <c r="G233" s="2">
        <v>1</v>
      </c>
      <c r="H233" s="2">
        <v>1</v>
      </c>
      <c r="I233" s="2">
        <v>2</v>
      </c>
      <c r="J233" s="2">
        <v>0</v>
      </c>
      <c r="K233" s="2">
        <v>0</v>
      </c>
      <c r="L233" s="2">
        <v>0</v>
      </c>
      <c r="M233" s="2">
        <v>26</v>
      </c>
      <c r="N233" s="5">
        <v>0.65486111111111112</v>
      </c>
      <c r="O233" s="5">
        <v>0</v>
      </c>
      <c r="P233" s="5">
        <v>9.930555555555555E-2</v>
      </c>
      <c r="Q233" s="5">
        <v>0.55555555555555558</v>
      </c>
      <c r="R233" s="2">
        <v>0</v>
      </c>
      <c r="S233" s="2">
        <v>0</v>
      </c>
      <c r="T233" s="2">
        <v>0</v>
      </c>
      <c r="U233" s="15">
        <v>1</v>
      </c>
    </row>
    <row r="234" spans="1:21" ht="13.5" thickBot="1">
      <c r="A234" s="6" t="s">
        <v>134</v>
      </c>
      <c r="B234" s="7">
        <v>0</v>
      </c>
      <c r="C234" s="7">
        <v>0</v>
      </c>
      <c r="D234" s="7">
        <v>1</v>
      </c>
      <c r="E234" s="7">
        <v>1</v>
      </c>
      <c r="F234" s="7">
        <v>1</v>
      </c>
      <c r="G234" s="7">
        <v>1</v>
      </c>
      <c r="H234" s="7">
        <v>0</v>
      </c>
      <c r="I234" s="7">
        <v>0</v>
      </c>
      <c r="J234" s="7">
        <v>0</v>
      </c>
      <c r="K234" s="7">
        <v>2</v>
      </c>
      <c r="L234" s="7">
        <v>1</v>
      </c>
      <c r="M234" s="7">
        <v>20</v>
      </c>
      <c r="N234" s="8">
        <v>0.5541666666666667</v>
      </c>
      <c r="O234" s="8">
        <v>4.7916666666666663E-2</v>
      </c>
      <c r="P234" s="8">
        <v>0</v>
      </c>
      <c r="Q234" s="8">
        <v>0.50624999999999998</v>
      </c>
      <c r="R234" s="7">
        <v>6</v>
      </c>
      <c r="S234" s="7">
        <v>7</v>
      </c>
      <c r="T234" s="7">
        <v>46.2</v>
      </c>
      <c r="U234" s="15">
        <v>1</v>
      </c>
    </row>
    <row r="235" spans="1:21" ht="13.5" thickBot="1">
      <c r="A235" s="1" t="s">
        <v>121</v>
      </c>
      <c r="B235" s="2">
        <v>26</v>
      </c>
      <c r="C235" s="2">
        <v>3</v>
      </c>
      <c r="D235" s="2">
        <v>23</v>
      </c>
      <c r="E235" s="2">
        <v>0.88500000000000001</v>
      </c>
      <c r="F235" s="4">
        <v>2.4958333333333331</v>
      </c>
      <c r="G235" s="2">
        <v>0</v>
      </c>
      <c r="U235" s="15">
        <v>1</v>
      </c>
    </row>
    <row r="236" spans="1:21">
      <c r="U236" s="15">
        <v>1</v>
      </c>
    </row>
    <row r="237" spans="1:21">
      <c r="A237" s="35" t="s">
        <v>136</v>
      </c>
      <c r="U237" s="15">
        <v>1</v>
      </c>
    </row>
    <row r="238" spans="1:21" ht="13.5" thickBot="1">
      <c r="A238" s="1" t="s">
        <v>0</v>
      </c>
      <c r="B238" s="2">
        <v>0</v>
      </c>
      <c r="C238" s="2">
        <v>0</v>
      </c>
      <c r="D238" s="2">
        <v>-2</v>
      </c>
      <c r="E238" s="2">
        <v>1</v>
      </c>
      <c r="F238" s="2">
        <v>1</v>
      </c>
      <c r="G238" s="2">
        <v>4</v>
      </c>
      <c r="H238" s="2">
        <v>0</v>
      </c>
      <c r="I238" s="2">
        <v>0</v>
      </c>
      <c r="J238" s="2">
        <v>2</v>
      </c>
      <c r="K238" s="2">
        <v>1</v>
      </c>
      <c r="L238" s="2">
        <v>0</v>
      </c>
      <c r="M238" s="2">
        <v>27</v>
      </c>
      <c r="N238" s="4">
        <v>1.2173611111111111</v>
      </c>
      <c r="O238" s="5">
        <v>0.19930555555555554</v>
      </c>
      <c r="P238" s="5">
        <v>2.5694444444444447E-2</v>
      </c>
      <c r="Q238" s="5">
        <v>0.99236111111111114</v>
      </c>
      <c r="R238" s="2">
        <v>0</v>
      </c>
      <c r="S238" s="2">
        <v>0</v>
      </c>
      <c r="T238" s="2">
        <v>0</v>
      </c>
      <c r="U238" s="15">
        <v>1</v>
      </c>
    </row>
    <row r="239" spans="1:21" ht="13.5" thickBot="1">
      <c r="A239" s="6" t="s">
        <v>1</v>
      </c>
      <c r="B239" s="7">
        <v>1</v>
      </c>
      <c r="C239" s="7">
        <v>0</v>
      </c>
      <c r="D239" s="7">
        <v>1</v>
      </c>
      <c r="E239" s="7">
        <v>1</v>
      </c>
      <c r="F239" s="7">
        <v>0</v>
      </c>
      <c r="G239" s="7">
        <v>0</v>
      </c>
      <c r="H239" s="7">
        <v>0</v>
      </c>
      <c r="I239" s="7">
        <v>0</v>
      </c>
      <c r="J239" s="7">
        <v>3</v>
      </c>
      <c r="K239" s="7">
        <v>0</v>
      </c>
      <c r="L239" s="7">
        <v>1</v>
      </c>
      <c r="M239" s="7">
        <v>25</v>
      </c>
      <c r="N239" s="8">
        <v>0.87222222222222223</v>
      </c>
      <c r="O239" s="8">
        <v>0.1111111111111111</v>
      </c>
      <c r="P239" s="8">
        <v>0</v>
      </c>
      <c r="Q239" s="8">
        <v>0.76111111111111107</v>
      </c>
      <c r="R239" s="7">
        <v>0</v>
      </c>
      <c r="S239" s="7">
        <v>0</v>
      </c>
      <c r="T239" s="7">
        <v>0</v>
      </c>
      <c r="U239" s="15">
        <v>1</v>
      </c>
    </row>
    <row r="240" spans="1:21" ht="13.5" thickBot="1">
      <c r="A240" s="1" t="s">
        <v>2</v>
      </c>
      <c r="B240" s="2">
        <v>0</v>
      </c>
      <c r="C240" s="2">
        <v>1</v>
      </c>
      <c r="D240" s="2">
        <v>0</v>
      </c>
      <c r="E240" s="2">
        <v>4</v>
      </c>
      <c r="F240" s="2">
        <v>4</v>
      </c>
      <c r="G240" s="2">
        <v>2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26</v>
      </c>
      <c r="N240" s="5">
        <v>0.80208333333333337</v>
      </c>
      <c r="O240" s="5">
        <v>0.11805555555555557</v>
      </c>
      <c r="P240" s="5">
        <v>3.0555555555555555E-2</v>
      </c>
      <c r="Q240" s="5">
        <v>0.65347222222222223</v>
      </c>
      <c r="R240" s="2">
        <v>3</v>
      </c>
      <c r="S240" s="2">
        <v>6</v>
      </c>
      <c r="T240" s="2">
        <v>33.299999999999997</v>
      </c>
      <c r="U240" s="15">
        <v>1</v>
      </c>
    </row>
    <row r="241" spans="1:21" ht="13.5" thickBot="1">
      <c r="A241" s="6" t="s">
        <v>3</v>
      </c>
      <c r="B241" s="7">
        <v>0</v>
      </c>
      <c r="C241" s="7">
        <v>0</v>
      </c>
      <c r="D241" s="7">
        <v>1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1</v>
      </c>
      <c r="M241" s="7">
        <v>24</v>
      </c>
      <c r="N241" s="8">
        <v>0.79652777777777783</v>
      </c>
      <c r="O241" s="8">
        <v>0.1277777777777778</v>
      </c>
      <c r="P241" s="8">
        <v>3.0555555555555555E-2</v>
      </c>
      <c r="Q241" s="8">
        <v>0.6381944444444444</v>
      </c>
      <c r="R241" s="7">
        <v>0</v>
      </c>
      <c r="S241" s="7">
        <v>0</v>
      </c>
      <c r="T241" s="7">
        <v>0</v>
      </c>
      <c r="U241" s="15">
        <v>1</v>
      </c>
    </row>
    <row r="242" spans="1:21" ht="13.5" thickBot="1">
      <c r="A242" s="1" t="s">
        <v>133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2</v>
      </c>
      <c r="H242" s="2">
        <v>0</v>
      </c>
      <c r="I242" s="2">
        <v>0</v>
      </c>
      <c r="J242" s="2">
        <v>2</v>
      </c>
      <c r="K242" s="2">
        <v>1</v>
      </c>
      <c r="L242" s="2">
        <v>2</v>
      </c>
      <c r="M242" s="2">
        <v>8</v>
      </c>
      <c r="N242" s="5">
        <v>0.27569444444444446</v>
      </c>
      <c r="O242" s="5">
        <v>0</v>
      </c>
      <c r="P242" s="5">
        <v>0</v>
      </c>
      <c r="Q242" s="5">
        <v>0.27569444444444446</v>
      </c>
      <c r="R242" s="2">
        <v>0</v>
      </c>
      <c r="S242" s="2">
        <v>0</v>
      </c>
      <c r="T242" s="2">
        <v>0</v>
      </c>
      <c r="U242" s="15">
        <v>1</v>
      </c>
    </row>
    <row r="243" spans="1:21" ht="13.5" thickBot="1">
      <c r="A243" s="6" t="s">
        <v>55</v>
      </c>
      <c r="B243" s="7">
        <v>0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3</v>
      </c>
      <c r="K243" s="7">
        <v>0</v>
      </c>
      <c r="L243" s="7">
        <v>0</v>
      </c>
      <c r="M243" s="7">
        <v>14</v>
      </c>
      <c r="N243" s="8">
        <v>0.4604166666666667</v>
      </c>
      <c r="O243" s="8">
        <v>0</v>
      </c>
      <c r="P243" s="8">
        <v>0</v>
      </c>
      <c r="Q243" s="8">
        <v>0.4604166666666667</v>
      </c>
      <c r="R243" s="7">
        <v>0</v>
      </c>
      <c r="S243" s="7">
        <v>0</v>
      </c>
      <c r="T243" s="7">
        <v>0</v>
      </c>
      <c r="U243" s="15">
        <v>1</v>
      </c>
    </row>
    <row r="244" spans="1:21" ht="13.5" thickBot="1">
      <c r="A244" s="1" t="s">
        <v>4</v>
      </c>
      <c r="B244" s="2">
        <v>0</v>
      </c>
      <c r="C244" s="2">
        <v>0</v>
      </c>
      <c r="D244" s="2">
        <v>-1</v>
      </c>
      <c r="E244" s="2">
        <v>0</v>
      </c>
      <c r="F244" s="2">
        <v>0</v>
      </c>
      <c r="G244" s="2">
        <v>1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24</v>
      </c>
      <c r="N244" s="5">
        <v>0.81666666666666676</v>
      </c>
      <c r="O244" s="5">
        <v>0.11805555555555557</v>
      </c>
      <c r="P244" s="5">
        <v>1.8749999999999999E-2</v>
      </c>
      <c r="Q244" s="5">
        <v>0.67986111111111114</v>
      </c>
      <c r="R244" s="2">
        <v>0</v>
      </c>
      <c r="S244" s="2">
        <v>0</v>
      </c>
      <c r="T244" s="2">
        <v>0</v>
      </c>
      <c r="U244" s="15">
        <v>1</v>
      </c>
    </row>
    <row r="245" spans="1:21" ht="13.5" thickBot="1">
      <c r="A245" s="6" t="s">
        <v>5</v>
      </c>
      <c r="B245" s="7">
        <v>0</v>
      </c>
      <c r="C245" s="7">
        <v>0</v>
      </c>
      <c r="D245" s="7">
        <v>1</v>
      </c>
      <c r="E245" s="7">
        <v>1</v>
      </c>
      <c r="F245" s="7">
        <v>1</v>
      </c>
      <c r="G245" s="7">
        <v>1</v>
      </c>
      <c r="H245" s="7">
        <v>0</v>
      </c>
      <c r="I245" s="7">
        <v>0</v>
      </c>
      <c r="J245" s="7">
        <v>2</v>
      </c>
      <c r="K245" s="7">
        <v>0</v>
      </c>
      <c r="L245" s="7">
        <v>1</v>
      </c>
      <c r="M245" s="7">
        <v>23</v>
      </c>
      <c r="N245" s="8">
        <v>0.81041666666666667</v>
      </c>
      <c r="O245" s="8">
        <v>0</v>
      </c>
      <c r="P245" s="8">
        <v>2.7083333333333334E-2</v>
      </c>
      <c r="Q245" s="8">
        <v>0.78333333333333333</v>
      </c>
      <c r="R245" s="7">
        <v>0</v>
      </c>
      <c r="S245" s="7">
        <v>0</v>
      </c>
      <c r="T245" s="7">
        <v>0</v>
      </c>
      <c r="U245" s="15">
        <v>1</v>
      </c>
    </row>
    <row r="246" spans="1:21" ht="13.5" thickBot="1">
      <c r="A246" s="1" t="s">
        <v>6</v>
      </c>
      <c r="B246" s="2">
        <v>0</v>
      </c>
      <c r="C246" s="2">
        <v>0</v>
      </c>
      <c r="D246" s="2">
        <v>0</v>
      </c>
      <c r="E246" s="2">
        <v>2</v>
      </c>
      <c r="F246" s="2">
        <v>2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2</v>
      </c>
      <c r="M246" s="2">
        <v>27</v>
      </c>
      <c r="N246" s="5">
        <v>0.8652777777777777</v>
      </c>
      <c r="O246" s="5">
        <v>0.13194444444444445</v>
      </c>
      <c r="P246" s="5">
        <v>2.6388888888888889E-2</v>
      </c>
      <c r="Q246" s="5">
        <v>0.70694444444444438</v>
      </c>
      <c r="R246" s="2">
        <v>2</v>
      </c>
      <c r="S246" s="2">
        <v>2</v>
      </c>
      <c r="T246" s="2">
        <v>50</v>
      </c>
      <c r="U246" s="15">
        <v>1</v>
      </c>
    </row>
    <row r="247" spans="1:21" ht="13.5" thickBot="1">
      <c r="A247" s="6" t="s">
        <v>25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2</v>
      </c>
      <c r="K247" s="7">
        <v>0</v>
      </c>
      <c r="L247" s="7">
        <v>0</v>
      </c>
      <c r="M247" s="7">
        <v>10</v>
      </c>
      <c r="N247" s="8">
        <v>0.26458333333333334</v>
      </c>
      <c r="O247" s="8">
        <v>0</v>
      </c>
      <c r="P247" s="8">
        <v>3.0555555555555555E-2</v>
      </c>
      <c r="Q247" s="8">
        <v>0.23402777777777781</v>
      </c>
      <c r="R247" s="7">
        <v>1</v>
      </c>
      <c r="S247" s="7">
        <v>2</v>
      </c>
      <c r="T247" s="7">
        <v>33.299999999999997</v>
      </c>
      <c r="U247" s="15">
        <v>1</v>
      </c>
    </row>
    <row r="248" spans="1:21" ht="13.5" thickBot="1">
      <c r="A248" s="1" t="s">
        <v>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4</v>
      </c>
      <c r="K248" s="2">
        <v>1</v>
      </c>
      <c r="L248" s="2">
        <v>0</v>
      </c>
      <c r="M248" s="2">
        <v>12</v>
      </c>
      <c r="N248" s="5">
        <v>0.3611111111111111</v>
      </c>
      <c r="O248" s="5">
        <v>1.3888888888888889E-3</v>
      </c>
      <c r="P248" s="5">
        <v>0</v>
      </c>
      <c r="Q248" s="5">
        <v>0.35972222222222222</v>
      </c>
      <c r="R248" s="2">
        <v>1</v>
      </c>
      <c r="S248" s="2">
        <v>0</v>
      </c>
      <c r="T248" s="2">
        <v>100</v>
      </c>
      <c r="U248" s="15">
        <v>1</v>
      </c>
    </row>
    <row r="249" spans="1:21" ht="13.5" thickBot="1">
      <c r="A249" s="6" t="s">
        <v>10</v>
      </c>
      <c r="B249" s="7">
        <v>0</v>
      </c>
      <c r="C249" s="7">
        <v>0</v>
      </c>
      <c r="D249" s="7">
        <v>-1</v>
      </c>
      <c r="E249" s="7">
        <v>2</v>
      </c>
      <c r="F249" s="7">
        <v>2</v>
      </c>
      <c r="G249" s="7">
        <v>5</v>
      </c>
      <c r="H249" s="7">
        <v>0</v>
      </c>
      <c r="I249" s="7">
        <v>0</v>
      </c>
      <c r="J249" s="7">
        <v>4</v>
      </c>
      <c r="K249" s="7">
        <v>1</v>
      </c>
      <c r="L249" s="7">
        <v>1</v>
      </c>
      <c r="M249" s="7">
        <v>25</v>
      </c>
      <c r="N249" s="8">
        <v>0.91111111111111109</v>
      </c>
      <c r="O249" s="8">
        <v>0</v>
      </c>
      <c r="P249" s="8">
        <v>2.5694444444444447E-2</v>
      </c>
      <c r="Q249" s="8">
        <v>0.88541666666666663</v>
      </c>
      <c r="R249" s="7">
        <v>0</v>
      </c>
      <c r="S249" s="7">
        <v>0</v>
      </c>
      <c r="T249" s="7">
        <v>0</v>
      </c>
      <c r="U249" s="15">
        <v>1</v>
      </c>
    </row>
    <row r="250" spans="1:21" ht="13.5" thickBot="1">
      <c r="A250" s="1" t="s">
        <v>12</v>
      </c>
      <c r="B250" s="2">
        <v>0</v>
      </c>
      <c r="C250" s="2">
        <v>0</v>
      </c>
      <c r="D250" s="2">
        <v>0</v>
      </c>
      <c r="E250" s="2">
        <v>2</v>
      </c>
      <c r="F250" s="2">
        <v>2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3</v>
      </c>
      <c r="M250" s="2">
        <v>27</v>
      </c>
      <c r="N250" s="5">
        <v>0.87777777777777777</v>
      </c>
      <c r="O250" s="5">
        <v>0.13749999999999998</v>
      </c>
      <c r="P250" s="5">
        <v>3.4027777777777775E-2</v>
      </c>
      <c r="Q250" s="5">
        <v>0.70624999999999993</v>
      </c>
      <c r="R250" s="2">
        <v>4</v>
      </c>
      <c r="S250" s="2">
        <v>6</v>
      </c>
      <c r="T250" s="2">
        <v>40</v>
      </c>
      <c r="U250" s="15">
        <v>1</v>
      </c>
    </row>
    <row r="251" spans="1:21" ht="13.5" thickBot="1">
      <c r="A251" s="6" t="s">
        <v>13</v>
      </c>
      <c r="B251" s="7">
        <v>1</v>
      </c>
      <c r="C251" s="7">
        <v>0</v>
      </c>
      <c r="D251" s="7">
        <v>-1</v>
      </c>
      <c r="E251" s="7">
        <v>5</v>
      </c>
      <c r="F251" s="7">
        <v>4</v>
      </c>
      <c r="G251" s="7">
        <v>0</v>
      </c>
      <c r="H251" s="7">
        <v>0</v>
      </c>
      <c r="I251" s="7">
        <v>0</v>
      </c>
      <c r="J251" s="7">
        <v>2</v>
      </c>
      <c r="K251" s="7">
        <v>0</v>
      </c>
      <c r="L251" s="7">
        <v>0</v>
      </c>
      <c r="M251" s="7">
        <v>25</v>
      </c>
      <c r="N251" s="8">
        <v>0.85138888888888886</v>
      </c>
      <c r="O251" s="8">
        <v>9.2361111111111116E-2</v>
      </c>
      <c r="P251" s="8">
        <v>6.9444444444444447E-4</v>
      </c>
      <c r="Q251" s="8">
        <v>0.7583333333333333</v>
      </c>
      <c r="R251" s="7">
        <v>0</v>
      </c>
      <c r="S251" s="7">
        <v>0</v>
      </c>
      <c r="T251" s="7">
        <v>0</v>
      </c>
      <c r="U251" s="15">
        <v>1</v>
      </c>
    </row>
    <row r="252" spans="1:21" ht="13.5" thickBot="1">
      <c r="A252" s="1" t="s">
        <v>14</v>
      </c>
      <c r="B252" s="2">
        <v>0</v>
      </c>
      <c r="C252" s="2">
        <v>0</v>
      </c>
      <c r="D252" s="2">
        <v>-1</v>
      </c>
      <c r="E252" s="2">
        <v>1</v>
      </c>
      <c r="F252" s="2">
        <v>1</v>
      </c>
      <c r="G252" s="2">
        <v>2</v>
      </c>
      <c r="H252" s="2">
        <v>0</v>
      </c>
      <c r="I252" s="2">
        <v>0</v>
      </c>
      <c r="J252" s="2">
        <v>0</v>
      </c>
      <c r="K252" s="2">
        <v>2</v>
      </c>
      <c r="L252" s="2">
        <v>1</v>
      </c>
      <c r="M252" s="2">
        <v>25</v>
      </c>
      <c r="N252" s="5">
        <v>0.94652777777777775</v>
      </c>
      <c r="O252" s="5">
        <v>0.15763888888888888</v>
      </c>
      <c r="P252" s="5">
        <v>2.5694444444444447E-2</v>
      </c>
      <c r="Q252" s="5">
        <v>0.7631944444444444</v>
      </c>
      <c r="R252" s="2">
        <v>4</v>
      </c>
      <c r="S252" s="2">
        <v>5</v>
      </c>
      <c r="T252" s="2">
        <v>44.4</v>
      </c>
      <c r="U252" s="15">
        <v>1</v>
      </c>
    </row>
    <row r="253" spans="1:21" ht="13.5" thickBot="1">
      <c r="A253" s="6" t="s">
        <v>15</v>
      </c>
      <c r="B253" s="7">
        <v>0</v>
      </c>
      <c r="C253" s="7">
        <v>0</v>
      </c>
      <c r="D253" s="7">
        <v>1</v>
      </c>
      <c r="E253" s="7">
        <v>2</v>
      </c>
      <c r="F253" s="7">
        <v>2</v>
      </c>
      <c r="G253" s="7">
        <v>2</v>
      </c>
      <c r="H253" s="7">
        <v>0</v>
      </c>
      <c r="I253" s="7">
        <v>0</v>
      </c>
      <c r="J253" s="7">
        <v>1</v>
      </c>
      <c r="K253" s="7">
        <v>0</v>
      </c>
      <c r="L253" s="7">
        <v>0</v>
      </c>
      <c r="M253" s="7">
        <v>28</v>
      </c>
      <c r="N253" s="8">
        <v>0.89444444444444438</v>
      </c>
      <c r="O253" s="8">
        <v>5.486111111111111E-2</v>
      </c>
      <c r="P253" s="8">
        <v>2.7083333333333334E-2</v>
      </c>
      <c r="Q253" s="8">
        <v>0.8125</v>
      </c>
      <c r="R253" s="7">
        <v>0</v>
      </c>
      <c r="S253" s="7">
        <v>0</v>
      </c>
      <c r="T253" s="7">
        <v>0</v>
      </c>
      <c r="U253" s="15">
        <v>1</v>
      </c>
    </row>
    <row r="254" spans="1:21" ht="13.5" thickBot="1">
      <c r="A254" s="1" t="s">
        <v>16</v>
      </c>
      <c r="B254" s="2">
        <v>0</v>
      </c>
      <c r="C254" s="2">
        <v>0</v>
      </c>
      <c r="D254" s="2">
        <v>0</v>
      </c>
      <c r="E254" s="2">
        <v>1</v>
      </c>
      <c r="F254" s="2">
        <v>1</v>
      </c>
      <c r="G254" s="2">
        <v>3</v>
      </c>
      <c r="H254" s="2">
        <v>0</v>
      </c>
      <c r="I254" s="2">
        <v>0</v>
      </c>
      <c r="J254" s="2">
        <v>3</v>
      </c>
      <c r="K254" s="2">
        <v>0</v>
      </c>
      <c r="L254" s="2">
        <v>1</v>
      </c>
      <c r="M254" s="2">
        <v>22</v>
      </c>
      <c r="N254" s="5">
        <v>0.65416666666666667</v>
      </c>
      <c r="O254" s="5">
        <v>0</v>
      </c>
      <c r="P254" s="5">
        <v>3.0555555555555555E-2</v>
      </c>
      <c r="Q254" s="5">
        <v>0.62361111111111112</v>
      </c>
      <c r="R254" s="2">
        <v>0</v>
      </c>
      <c r="S254" s="2">
        <v>0</v>
      </c>
      <c r="T254" s="2">
        <v>0</v>
      </c>
      <c r="U254" s="15">
        <v>1</v>
      </c>
    </row>
    <row r="255" spans="1:21" ht="13.5" thickBot="1">
      <c r="A255" s="6" t="s">
        <v>134</v>
      </c>
      <c r="B255" s="7">
        <v>0</v>
      </c>
      <c r="C255" s="7">
        <v>0</v>
      </c>
      <c r="D255" s="7">
        <v>1</v>
      </c>
      <c r="E255" s="7">
        <v>1</v>
      </c>
      <c r="F255" s="7">
        <v>1</v>
      </c>
      <c r="G255" s="7">
        <v>0</v>
      </c>
      <c r="H255" s="7">
        <v>0</v>
      </c>
      <c r="I255" s="7">
        <v>0</v>
      </c>
      <c r="J255" s="7">
        <v>1</v>
      </c>
      <c r="K255" s="7">
        <v>0</v>
      </c>
      <c r="L255" s="7">
        <v>0</v>
      </c>
      <c r="M255" s="7">
        <v>17</v>
      </c>
      <c r="N255" s="8">
        <v>0.59097222222222223</v>
      </c>
      <c r="O255" s="8">
        <v>0</v>
      </c>
      <c r="P255" s="8">
        <v>0</v>
      </c>
      <c r="Q255" s="8">
        <v>0.59097222222222223</v>
      </c>
      <c r="R255" s="7">
        <v>3</v>
      </c>
      <c r="S255" s="7">
        <v>4</v>
      </c>
      <c r="T255" s="7">
        <v>42.9</v>
      </c>
      <c r="U255" s="15">
        <v>1</v>
      </c>
    </row>
    <row r="256" spans="1:21" ht="13.5" thickBot="1">
      <c r="A256" s="1" t="s">
        <v>121</v>
      </c>
      <c r="B256" s="2">
        <v>20</v>
      </c>
      <c r="C256" s="2">
        <v>2</v>
      </c>
      <c r="D256" s="2">
        <v>18</v>
      </c>
      <c r="E256" s="2">
        <v>0.9</v>
      </c>
      <c r="F256" s="4">
        <v>2.6895833333333332</v>
      </c>
      <c r="G256" s="2">
        <v>0</v>
      </c>
      <c r="U256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5171"/>
    <hyperlink ref="A8" r:id="rId6" display="http://scores.espn.go.com/nhl/players/profile?playerId=1171"/>
    <hyperlink ref="A9" r:id="rId7" display="http://scores.espn.go.com/nhl/players/profile?playerId=1456"/>
    <hyperlink ref="A10" r:id="rId8" display="http://scores.espn.go.com/nhl/players/profile?playerId=576"/>
    <hyperlink ref="A11" r:id="rId9" display="http://scores.espn.go.com/nhl/players/profile?playerId=5376"/>
    <hyperlink ref="A12" r:id="rId10" display="http://scores.espn.go.com/nhl/players/profile?playerId=587"/>
    <hyperlink ref="A13" r:id="rId11" display="http://scores.espn.go.com/nhl/players/profile?playerId=3652"/>
    <hyperlink ref="A14" r:id="rId12" display="http://scores.espn.go.com/nhl/players/profile?playerId=2100"/>
    <hyperlink ref="A15" r:id="rId13" display="http://scores.espn.go.com/nhl/players/profile?playerId=1225"/>
    <hyperlink ref="A16" r:id="rId14" display="http://scores.espn.go.com/nhl/players/profile?playerId=3233"/>
    <hyperlink ref="A17" r:id="rId15" display="http://scores.espn.go.com/nhl/players/profile?playerId=939"/>
    <hyperlink ref="A18" r:id="rId16" display="http://scores.espn.go.com/nhl/players/profile?playerId=3371"/>
    <hyperlink ref="A19" r:id="rId17" display="http://scores.espn.go.com/nhl/players/profile?playerId=996"/>
    <hyperlink ref="A20" r:id="rId18" display="http://scores.espn.go.com/nhl/players/profile?playerId=4928"/>
    <hyperlink ref="A22" r:id="rId19" display="http://scores.espn.go.com/nhl/players/profile?playerId=3937"/>
    <hyperlink ref="A25" r:id="rId20" display="http://scores.espn.go.com/nhl/players/profile?playerId=96"/>
    <hyperlink ref="A26" r:id="rId21" display="http://scores.espn.go.com/nhl/players/profile?playerId=1898"/>
    <hyperlink ref="A27" r:id="rId22" display="http://scores.espn.go.com/nhl/players/profile?playerId=3773"/>
    <hyperlink ref="A28" r:id="rId23" display="http://scores.espn.go.com/nhl/players/profile?playerId=5125"/>
    <hyperlink ref="A29" r:id="rId24" display="http://scores.espn.go.com/nhl/players/profile?playerId=5374"/>
    <hyperlink ref="A30" r:id="rId25" display="http://scores.espn.go.com/nhl/players/profile?playerId=5171"/>
    <hyperlink ref="A31" r:id="rId26" display="http://scores.espn.go.com/nhl/players/profile?playerId=1171"/>
    <hyperlink ref="A32" r:id="rId27" display="http://scores.espn.go.com/nhl/players/profile?playerId=1456"/>
    <hyperlink ref="A33" r:id="rId28" display="http://scores.espn.go.com/nhl/players/profile?playerId=576"/>
    <hyperlink ref="A34" r:id="rId29" display="http://scores.espn.go.com/nhl/players/profile?playerId=5376"/>
    <hyperlink ref="A35" r:id="rId30" display="http://scores.espn.go.com/nhl/players/profile?playerId=587"/>
    <hyperlink ref="A36" r:id="rId31" display="http://scores.espn.go.com/nhl/players/profile?playerId=3652"/>
    <hyperlink ref="A37" r:id="rId32" display="http://scores.espn.go.com/nhl/players/profile?playerId=2100"/>
    <hyperlink ref="A38" r:id="rId33" display="http://scores.espn.go.com/nhl/players/profile?playerId=1225"/>
    <hyperlink ref="A39" r:id="rId34" display="http://scores.espn.go.com/nhl/players/profile?playerId=3233"/>
    <hyperlink ref="A40" r:id="rId35" display="http://scores.espn.go.com/nhl/players/profile?playerId=939"/>
    <hyperlink ref="A41" r:id="rId36" display="http://scores.espn.go.com/nhl/players/profile?playerId=3371"/>
    <hyperlink ref="A42" r:id="rId37" display="http://scores.espn.go.com/nhl/players/profile?playerId=996"/>
    <hyperlink ref="A44" r:id="rId38" display="http://scores.espn.go.com/nhl/players/profile?playerId=3937"/>
    <hyperlink ref="A47" r:id="rId39" display="http://scores.espn.go.com/nhl/players/profile?playerId=96"/>
    <hyperlink ref="A48" r:id="rId40" display="http://scores.espn.go.com/nhl/players/profile?playerId=1898"/>
    <hyperlink ref="A49" r:id="rId41" display="http://scores.espn.go.com/nhl/players/profile?playerId=3773"/>
    <hyperlink ref="A50" r:id="rId42" display="http://scores.espn.go.com/nhl/players/profile?playerId=5125"/>
    <hyperlink ref="A51" r:id="rId43" display="http://scores.espn.go.com/nhl/players/profile?playerId=5171"/>
    <hyperlink ref="A52" r:id="rId44" display="http://scores.espn.go.com/nhl/players/profile?playerId=1171"/>
    <hyperlink ref="A53" r:id="rId45" display="http://scores.espn.go.com/nhl/players/profile?playerId=1456"/>
    <hyperlink ref="A54" r:id="rId46" display="http://scores.espn.go.com/nhl/players/profile?playerId=576"/>
    <hyperlink ref="A55" r:id="rId47" display="http://scores.espn.go.com/nhl/players/profile?playerId=5376"/>
    <hyperlink ref="A56" r:id="rId48" display="http://scores.espn.go.com/nhl/players/profile?playerId=587"/>
    <hyperlink ref="A57" r:id="rId49" display="http://scores.espn.go.com/nhl/players/profile?playerId=3652"/>
    <hyperlink ref="A58" r:id="rId50" display="http://scores.espn.go.com/nhl/players/profile?playerId=3619"/>
    <hyperlink ref="A59" r:id="rId51" display="http://scores.espn.go.com/nhl/players/profile?playerId=2100"/>
    <hyperlink ref="A60" r:id="rId52" display="http://scores.espn.go.com/nhl/players/profile?playerId=1225"/>
    <hyperlink ref="A61" r:id="rId53" display="http://scores.espn.go.com/nhl/players/profile?playerId=3233"/>
    <hyperlink ref="A62" r:id="rId54" display="http://scores.espn.go.com/nhl/players/profile?playerId=939"/>
    <hyperlink ref="A63" r:id="rId55" display="http://scores.espn.go.com/nhl/players/profile?playerId=3371"/>
    <hyperlink ref="A64" r:id="rId56" display="http://scores.espn.go.com/nhl/players/profile?playerId=996"/>
    <hyperlink ref="A66" r:id="rId57" display="http://scores.espn.go.com/nhl/players/profile?playerId=1505"/>
    <hyperlink ref="A69" r:id="rId58" display="http://scores.espn.go.com/nhl/players/profile?playerId=96"/>
    <hyperlink ref="A70" r:id="rId59" display="http://scores.espn.go.com/nhl/players/profile?playerId=1898"/>
    <hyperlink ref="A71" r:id="rId60" display="http://scores.espn.go.com/nhl/players/profile?playerId=3773"/>
    <hyperlink ref="A72" r:id="rId61" display="http://scores.espn.go.com/nhl/players/profile?playerId=5125"/>
    <hyperlink ref="A73" r:id="rId62" display="http://scores.espn.go.com/nhl/players/profile?playerId=5171"/>
    <hyperlink ref="A74" r:id="rId63" display="http://scores.espn.go.com/nhl/players/profile?playerId=1171"/>
    <hyperlink ref="A75" r:id="rId64" display="http://scores.espn.go.com/nhl/players/profile?playerId=1456"/>
    <hyperlink ref="A76" r:id="rId65" display="http://scores.espn.go.com/nhl/players/profile?playerId=576"/>
    <hyperlink ref="A77" r:id="rId66" display="http://scores.espn.go.com/nhl/players/profile?playerId=5376"/>
    <hyperlink ref="A78" r:id="rId67" display="http://scores.espn.go.com/nhl/players/profile?playerId=587"/>
    <hyperlink ref="A79" r:id="rId68" display="http://scores.espn.go.com/nhl/players/profile?playerId=3652"/>
    <hyperlink ref="A80" r:id="rId69" display="http://scores.espn.go.com/nhl/players/profile?playerId=3619"/>
    <hyperlink ref="A81" r:id="rId70" display="http://scores.espn.go.com/nhl/players/profile?playerId=2100"/>
    <hyperlink ref="A82" r:id="rId71" display="http://scores.espn.go.com/nhl/players/profile?playerId=1225"/>
    <hyperlink ref="A83" r:id="rId72" display="http://scores.espn.go.com/nhl/players/profile?playerId=3233"/>
    <hyperlink ref="A84" r:id="rId73" display="http://scores.espn.go.com/nhl/players/profile?playerId=939"/>
    <hyperlink ref="A85" r:id="rId74" display="http://scores.espn.go.com/nhl/players/profile?playerId=3371"/>
    <hyperlink ref="A86" r:id="rId75" display="http://scores.espn.go.com/nhl/players/profile?playerId=996"/>
    <hyperlink ref="A88" r:id="rId76" display="http://scores.espn.go.com/nhl/players/profile?playerId=3937"/>
    <hyperlink ref="A91" r:id="rId77" display="http://scores.espn.go.com/nhl/players/profile?playerId=96"/>
    <hyperlink ref="A92" r:id="rId78" display="http://scores.espn.go.com/nhl/players/profile?playerId=1898"/>
    <hyperlink ref="A93" r:id="rId79" display="http://scores.espn.go.com/nhl/players/profile?playerId=3773"/>
    <hyperlink ref="A94" r:id="rId80" display="http://scores.espn.go.com/nhl/players/profile?playerId=5125"/>
    <hyperlink ref="A95" r:id="rId81" display="http://scores.espn.go.com/nhl/players/profile?playerId=5171"/>
    <hyperlink ref="A96" r:id="rId82" display="http://scores.espn.go.com/nhl/players/profile?playerId=1171"/>
    <hyperlink ref="A97" r:id="rId83" display="http://scores.espn.go.com/nhl/players/profile?playerId=1456"/>
    <hyperlink ref="A98" r:id="rId84" display="http://scores.espn.go.com/nhl/players/profile?playerId=576"/>
    <hyperlink ref="A99" r:id="rId85" display="http://scores.espn.go.com/nhl/players/profile?playerId=5376"/>
    <hyperlink ref="A100" r:id="rId86" display="http://scores.espn.go.com/nhl/players/profile?playerId=587"/>
    <hyperlink ref="A101" r:id="rId87" display="http://scores.espn.go.com/nhl/players/profile?playerId=3652"/>
    <hyperlink ref="A102" r:id="rId88" display="http://scores.espn.go.com/nhl/players/profile?playerId=3619"/>
    <hyperlink ref="A103" r:id="rId89" display="http://scores.espn.go.com/nhl/players/profile?playerId=2100"/>
    <hyperlink ref="A104" r:id="rId90" display="http://scores.espn.go.com/nhl/players/profile?playerId=1225"/>
    <hyperlink ref="A105" r:id="rId91" display="http://scores.espn.go.com/nhl/players/profile?playerId=3233"/>
    <hyperlink ref="A106" r:id="rId92" display="http://scores.espn.go.com/nhl/players/profile?playerId=939"/>
    <hyperlink ref="A107" r:id="rId93" display="http://scores.espn.go.com/nhl/players/profile?playerId=3371"/>
    <hyperlink ref="A108" r:id="rId94" display="http://scores.espn.go.com/nhl/players/profile?playerId=996"/>
    <hyperlink ref="A112" r:id="rId95" display="http://scores.espn.go.com/nhl/players/profile?playerId=96"/>
    <hyperlink ref="A113" r:id="rId96" display="http://scores.espn.go.com/nhl/players/profile?playerId=5470"/>
    <hyperlink ref="A114" r:id="rId97" display="http://scores.espn.go.com/nhl/players/profile?playerId=1898"/>
    <hyperlink ref="A115" r:id="rId98" display="http://scores.espn.go.com/nhl/players/profile?playerId=3773"/>
    <hyperlink ref="A116" r:id="rId99" display="http://scores.espn.go.com/nhl/players/profile?playerId=5125"/>
    <hyperlink ref="A117" r:id="rId100" display="http://scores.espn.go.com/nhl/players/profile?playerId=5171"/>
    <hyperlink ref="A118" r:id="rId101" display="http://scores.espn.go.com/nhl/players/profile?playerId=1171"/>
    <hyperlink ref="A119" r:id="rId102" display="http://scores.espn.go.com/nhl/players/profile?playerId=1456"/>
    <hyperlink ref="A120" r:id="rId103" display="http://scores.espn.go.com/nhl/players/profile?playerId=576"/>
    <hyperlink ref="A121" r:id="rId104" display="http://scores.espn.go.com/nhl/players/profile?playerId=587"/>
    <hyperlink ref="A122" r:id="rId105" display="http://scores.espn.go.com/nhl/players/profile?playerId=3652"/>
    <hyperlink ref="A123" r:id="rId106" display="http://scores.espn.go.com/nhl/players/profile?playerId=3619"/>
    <hyperlink ref="A124" r:id="rId107" display="http://scores.espn.go.com/nhl/players/profile?playerId=2100"/>
    <hyperlink ref="A125" r:id="rId108" display="http://scores.espn.go.com/nhl/players/profile?playerId=1225"/>
    <hyperlink ref="A126" r:id="rId109" display="http://scores.espn.go.com/nhl/players/profile?playerId=3233"/>
    <hyperlink ref="A127" r:id="rId110" display="http://scores.espn.go.com/nhl/players/profile?playerId=939"/>
    <hyperlink ref="A128" r:id="rId111" display="http://scores.espn.go.com/nhl/players/profile?playerId=3371"/>
    <hyperlink ref="A129" r:id="rId112" display="http://scores.espn.go.com/nhl/players/profile?playerId=996"/>
    <hyperlink ref="A109" r:id="rId113" display="http://scores.espn.go.com/nhl/players/profile?playerId=3937"/>
    <hyperlink ref="A130" r:id="rId114" display="http://scores.espn.go.com/nhl/players/profile?playerId=3937"/>
    <hyperlink ref="A133" r:id="rId115" display="http://scores.espn.go.com/nhl/players/profile?playerId=96"/>
    <hyperlink ref="A134" r:id="rId116" display="http://scores.espn.go.com/nhl/players/profile?playerId=1898"/>
    <hyperlink ref="A135" r:id="rId117" display="http://scores.espn.go.com/nhl/players/profile?playerId=5125"/>
    <hyperlink ref="A136" r:id="rId118" display="http://scores.espn.go.com/nhl/players/profile?playerId=5374"/>
    <hyperlink ref="A137" r:id="rId119" display="http://scores.espn.go.com/nhl/players/profile?playerId=5171"/>
    <hyperlink ref="A138" r:id="rId120" display="http://scores.espn.go.com/nhl/players/profile?playerId=1171"/>
    <hyperlink ref="A139" r:id="rId121" display="http://scores.espn.go.com/nhl/players/profile?playerId=1456"/>
    <hyperlink ref="A140" r:id="rId122" display="http://scores.espn.go.com/nhl/players/profile?playerId=576"/>
    <hyperlink ref="A141" r:id="rId123" display="http://scores.espn.go.com/nhl/players/profile?playerId=5376"/>
    <hyperlink ref="A142" r:id="rId124" display="http://scores.espn.go.com/nhl/players/profile?playerId=587"/>
    <hyperlink ref="A143" r:id="rId125" display="http://scores.espn.go.com/nhl/players/profile?playerId=3652"/>
    <hyperlink ref="A144" r:id="rId126" display="http://scores.espn.go.com/nhl/players/profile?playerId=2100"/>
    <hyperlink ref="A145" r:id="rId127" display="http://scores.espn.go.com/nhl/players/profile?playerId=1225"/>
    <hyperlink ref="A146" r:id="rId128" display="http://scores.espn.go.com/nhl/players/profile?playerId=3451"/>
    <hyperlink ref="A147" r:id="rId129" display="http://scores.espn.go.com/nhl/players/profile?playerId=3233"/>
    <hyperlink ref="A148" r:id="rId130" display="http://scores.espn.go.com/nhl/players/profile?playerId=939"/>
    <hyperlink ref="A149" r:id="rId131" display="http://scores.espn.go.com/nhl/players/profile?playerId=3371"/>
    <hyperlink ref="A150" r:id="rId132" display="http://scores.espn.go.com/nhl/players/profile?playerId=996"/>
    <hyperlink ref="A151" r:id="rId133" display="http://scores.espn.go.com/nhl/players/profile?playerId=1505"/>
    <hyperlink ref="A154" r:id="rId134" display="http://scores.espn.go.com/nhl/players/profile?playerId=96"/>
    <hyperlink ref="A155" r:id="rId135" display="http://scores.espn.go.com/nhl/players/profile?playerId=3773"/>
    <hyperlink ref="A156" r:id="rId136" display="http://scores.espn.go.com/nhl/players/profile?playerId=5125"/>
    <hyperlink ref="A157" r:id="rId137" display="http://scores.espn.go.com/nhl/players/profile?playerId=5171"/>
    <hyperlink ref="A158" r:id="rId138" display="http://scores.espn.go.com/nhl/players/profile?playerId=1171"/>
    <hyperlink ref="A159" r:id="rId139" display="http://scores.espn.go.com/nhl/players/profile?playerId=1456"/>
    <hyperlink ref="A160" r:id="rId140" display="http://scores.espn.go.com/nhl/players/profile?playerId=3548"/>
    <hyperlink ref="A161" r:id="rId141" display="http://scores.espn.go.com/nhl/players/profile?playerId=576"/>
    <hyperlink ref="A162" r:id="rId142" display="http://scores.espn.go.com/nhl/players/profile?playerId=5376"/>
    <hyperlink ref="A163" r:id="rId143" display="http://scores.espn.go.com/nhl/players/profile?playerId=587"/>
    <hyperlink ref="A164" r:id="rId144" display="http://scores.espn.go.com/nhl/players/profile?playerId=3652"/>
    <hyperlink ref="A165" r:id="rId145" display="http://scores.espn.go.com/nhl/players/profile?playerId=2100"/>
    <hyperlink ref="A166" r:id="rId146" display="http://scores.espn.go.com/nhl/players/profile?playerId=1225"/>
    <hyperlink ref="A167" r:id="rId147" display="http://scores.espn.go.com/nhl/players/profile?playerId=3451"/>
    <hyperlink ref="A168" r:id="rId148" display="http://scores.espn.go.com/nhl/players/profile?playerId=3233"/>
    <hyperlink ref="A169" r:id="rId149" display="http://scores.espn.go.com/nhl/players/profile?playerId=939"/>
    <hyperlink ref="A170" r:id="rId150" display="http://scores.espn.go.com/nhl/players/profile?playerId=3371"/>
    <hyperlink ref="A171" r:id="rId151" display="http://scores.espn.go.com/nhl/players/profile?playerId=996"/>
    <hyperlink ref="A172" r:id="rId152" display="http://scores.espn.go.com/nhl/players/profile?playerId=3937"/>
    <hyperlink ref="A175" r:id="rId153" display="http://scores.espn.go.com/nhl/players/profile?playerId=96"/>
    <hyperlink ref="A176" r:id="rId154" display="http://scores.espn.go.com/nhl/players/profile?playerId=3773"/>
    <hyperlink ref="A177" r:id="rId155" display="http://scores.espn.go.com/nhl/players/profile?playerId=5125"/>
    <hyperlink ref="A178" r:id="rId156" display="http://scores.espn.go.com/nhl/players/profile?playerId=5374"/>
    <hyperlink ref="A179" r:id="rId157" display="http://scores.espn.go.com/nhl/players/profile?playerId=1171"/>
    <hyperlink ref="A180" r:id="rId158" display="http://scores.espn.go.com/nhl/players/profile?playerId=1456"/>
    <hyperlink ref="A181" r:id="rId159" display="http://scores.espn.go.com/nhl/players/profile?playerId=3548"/>
    <hyperlink ref="A182" r:id="rId160" display="http://scores.espn.go.com/nhl/players/profile?playerId=576"/>
    <hyperlink ref="A183" r:id="rId161" display="http://scores.espn.go.com/nhl/players/profile?playerId=5376"/>
    <hyperlink ref="A184" r:id="rId162" display="http://scores.espn.go.com/nhl/players/profile?playerId=587"/>
    <hyperlink ref="A185" r:id="rId163" display="http://scores.espn.go.com/nhl/players/profile?playerId=3652"/>
    <hyperlink ref="A186" r:id="rId164" display="http://scores.espn.go.com/nhl/players/profile?playerId=2100"/>
    <hyperlink ref="A187" r:id="rId165" display="http://scores.espn.go.com/nhl/players/profile?playerId=1225"/>
    <hyperlink ref="A188" r:id="rId166" display="http://scores.espn.go.com/nhl/players/profile?playerId=3451"/>
    <hyperlink ref="A189" r:id="rId167" display="http://scores.espn.go.com/nhl/players/profile?playerId=3233"/>
    <hyperlink ref="A190" r:id="rId168" display="http://scores.espn.go.com/nhl/players/profile?playerId=939"/>
    <hyperlink ref="A191" r:id="rId169" display="http://scores.espn.go.com/nhl/players/profile?playerId=3371"/>
    <hyperlink ref="A192" r:id="rId170" display="http://scores.espn.go.com/nhl/players/profile?playerId=996"/>
    <hyperlink ref="A193" r:id="rId171" display="http://scores.espn.go.com/nhl/players/profile?playerId=3937"/>
    <hyperlink ref="A196" r:id="rId172" display="http://scores.espn.go.com/nhl/players/profile?playerId=96"/>
    <hyperlink ref="A197" r:id="rId173" display="http://scores.espn.go.com/nhl/players/profile?playerId=3773"/>
    <hyperlink ref="A198" r:id="rId174" display="http://scores.espn.go.com/nhl/players/profile?playerId=5125"/>
    <hyperlink ref="A199" r:id="rId175" display="http://scores.espn.go.com/nhl/players/profile?playerId=1597"/>
    <hyperlink ref="A200" r:id="rId176" display="http://scores.espn.go.com/nhl/players/profile?playerId=5171"/>
    <hyperlink ref="A201" r:id="rId177" display="http://scores.espn.go.com/nhl/players/profile?playerId=1171"/>
    <hyperlink ref="A202" r:id="rId178" display="http://scores.espn.go.com/nhl/players/profile?playerId=3548"/>
    <hyperlink ref="A203" r:id="rId179" display="http://scores.espn.go.com/nhl/players/profile?playerId=576"/>
    <hyperlink ref="A204" r:id="rId180" display="http://scores.espn.go.com/nhl/players/profile?playerId=587"/>
    <hyperlink ref="A205" r:id="rId181" display="http://scores.espn.go.com/nhl/players/profile?playerId=5201"/>
    <hyperlink ref="A206" r:id="rId182" display="http://scores.espn.go.com/nhl/players/profile?playerId=3652"/>
    <hyperlink ref="A207" r:id="rId183" display="http://scores.espn.go.com/nhl/players/profile?playerId=2100"/>
    <hyperlink ref="A208" r:id="rId184" display="http://scores.espn.go.com/nhl/players/profile?playerId=3451"/>
    <hyperlink ref="A209" r:id="rId185" display="http://scores.espn.go.com/nhl/players/profile?playerId=3233"/>
    <hyperlink ref="A210" r:id="rId186" display="http://scores.espn.go.com/nhl/players/profile?playerId=939"/>
    <hyperlink ref="A211" r:id="rId187" display="http://scores.espn.go.com/nhl/players/profile?playerId=3371"/>
    <hyperlink ref="A212" r:id="rId188" display="http://scores.espn.go.com/nhl/players/profile?playerId=996"/>
    <hyperlink ref="A213" r:id="rId189" display="http://scores.espn.go.com/nhl/players/profile?playerId=1893"/>
    <hyperlink ref="A214" r:id="rId190" display="http://scores.espn.go.com/nhl/players/profile?playerId=3937"/>
    <hyperlink ref="A217" r:id="rId191" display="http://scores.espn.go.com/nhl/players/profile?playerId=96"/>
    <hyperlink ref="A218" r:id="rId192" display="http://scores.espn.go.com/nhl/players/profile?playerId=3773"/>
    <hyperlink ref="A219" r:id="rId193" display="http://scores.espn.go.com/nhl/players/profile?playerId=5125"/>
    <hyperlink ref="A220" r:id="rId194" display="http://scores.espn.go.com/nhl/players/profile?playerId=1597"/>
    <hyperlink ref="A221" r:id="rId195" display="http://scores.espn.go.com/nhl/players/profile?playerId=5171"/>
    <hyperlink ref="A222" r:id="rId196" display="http://scores.espn.go.com/nhl/players/profile?playerId=1171"/>
    <hyperlink ref="A223" r:id="rId197" display="http://scores.espn.go.com/nhl/players/profile?playerId=1456"/>
    <hyperlink ref="A224" r:id="rId198" display="http://scores.espn.go.com/nhl/players/profile?playerId=576"/>
    <hyperlink ref="A225" r:id="rId199" display="http://scores.espn.go.com/nhl/players/profile?playerId=587"/>
    <hyperlink ref="A226" r:id="rId200" display="http://scores.espn.go.com/nhl/players/profile?playerId=5201"/>
    <hyperlink ref="A227" r:id="rId201" display="http://scores.espn.go.com/nhl/players/profile?playerId=3652"/>
    <hyperlink ref="A228" r:id="rId202" display="http://scores.espn.go.com/nhl/players/profile?playerId=2100"/>
    <hyperlink ref="A229" r:id="rId203" display="http://scores.espn.go.com/nhl/players/profile?playerId=3451"/>
    <hyperlink ref="A230" r:id="rId204" display="http://scores.espn.go.com/nhl/players/profile?playerId=3233"/>
    <hyperlink ref="A231" r:id="rId205" display="http://scores.espn.go.com/nhl/players/profile?playerId=939"/>
    <hyperlink ref="A232" r:id="rId206" display="http://scores.espn.go.com/nhl/players/profile?playerId=3371"/>
    <hyperlink ref="A233" r:id="rId207" display="http://scores.espn.go.com/nhl/players/profile?playerId=996"/>
    <hyperlink ref="A234" r:id="rId208" display="http://scores.espn.go.com/nhl/players/profile?playerId=1893"/>
    <hyperlink ref="A235" r:id="rId209" display="http://scores.espn.go.com/nhl/players/profile?playerId=3937"/>
    <hyperlink ref="A238" r:id="rId210" display="http://scores.espn.go.com/nhl/players/profile?playerId=96"/>
    <hyperlink ref="A239" r:id="rId211" display="http://scores.espn.go.com/nhl/players/profile?playerId=1898"/>
    <hyperlink ref="A240" r:id="rId212" display="http://scores.espn.go.com/nhl/players/profile?playerId=3773"/>
    <hyperlink ref="A241" r:id="rId213" display="http://scores.espn.go.com/nhl/players/profile?playerId=5125"/>
    <hyperlink ref="A242" r:id="rId214" display="http://scores.espn.go.com/nhl/players/profile?playerId=1597"/>
    <hyperlink ref="A243" r:id="rId215" display="http://scores.espn.go.com/nhl/players/profile?playerId=5171"/>
    <hyperlink ref="A244" r:id="rId216" display="http://scores.espn.go.com/nhl/players/profile?playerId=1171"/>
    <hyperlink ref="A245" r:id="rId217" display="http://scores.espn.go.com/nhl/players/profile?playerId=1456"/>
    <hyperlink ref="A246" r:id="rId218" display="http://scores.espn.go.com/nhl/players/profile?playerId=576"/>
    <hyperlink ref="A247" r:id="rId219" display="http://scores.espn.go.com/nhl/players/profile?playerId=587"/>
    <hyperlink ref="A248" r:id="rId220" display="http://scores.espn.go.com/nhl/players/profile?playerId=3652"/>
    <hyperlink ref="A249" r:id="rId221" display="http://scores.espn.go.com/nhl/players/profile?playerId=2100"/>
    <hyperlink ref="A250" r:id="rId222" display="http://scores.espn.go.com/nhl/players/profile?playerId=3451"/>
    <hyperlink ref="A251" r:id="rId223" display="http://scores.espn.go.com/nhl/players/profile?playerId=3233"/>
    <hyperlink ref="A252" r:id="rId224" display="http://scores.espn.go.com/nhl/players/profile?playerId=939"/>
    <hyperlink ref="A253" r:id="rId225" display="http://scores.espn.go.com/nhl/players/profile?playerId=3371"/>
    <hyperlink ref="A254" r:id="rId226" display="http://scores.espn.go.com/nhl/players/profile?playerId=996"/>
    <hyperlink ref="A255" r:id="rId227" display="http://scores.espn.go.com/nhl/players/profile?playerId=1893"/>
    <hyperlink ref="A256" r:id="rId228" display="http://scores.espn.go.com/nhl/players/profile?playerId=3937"/>
  </hyperlinks>
  <pageMargins left="0.7" right="0.7" top="0.75" bottom="0.75" header="0.3" footer="0.3"/>
  <pageSetup orientation="portrait" r:id="rId22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79"/>
  <sheetViews>
    <sheetView topLeftCell="A245" zoomScaleNormal="100" workbookViewId="0">
      <selection activeCell="G279" sqref="G279"/>
    </sheetView>
  </sheetViews>
  <sheetFormatPr defaultRowHeight="12.75"/>
  <cols>
    <col min="1" max="1" width="15.5703125" bestFit="1" customWidth="1"/>
  </cols>
  <sheetData>
    <row r="1" spans="1:24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D1" t="str">
        <f>'January Raw Data'!D1</f>
        <v>+/-</v>
      </c>
      <c r="E1" t="str">
        <f>'January Raw Data'!E1</f>
        <v>SOG</v>
      </c>
      <c r="F1" t="str">
        <f>'January Raw Data'!F1</f>
        <v>MS</v>
      </c>
      <c r="G1" t="str">
        <f>'January Raw Data'!G1</f>
        <v>BS</v>
      </c>
      <c r="H1" t="str">
        <f>'January Raw Data'!H1</f>
        <v>PN</v>
      </c>
      <c r="I1" t="str">
        <f>'January Raw Data'!I1</f>
        <v>PIM</v>
      </c>
      <c r="J1" t="str">
        <f>'January Raw Data'!J1</f>
        <v>HT</v>
      </c>
      <c r="K1" t="str">
        <f>'January Raw Data'!K1</f>
        <v>TK</v>
      </c>
      <c r="L1" t="str">
        <f>'January Raw Data'!L1</f>
        <v>GV</v>
      </c>
      <c r="M1" t="str">
        <f>'January Raw Data'!M1</f>
        <v>SHF</v>
      </c>
      <c r="N1" t="str">
        <f>'January Raw Data'!N1</f>
        <v>TOT</v>
      </c>
      <c r="O1" t="str">
        <f>'January Raw Data'!O1</f>
        <v>PP</v>
      </c>
      <c r="P1" t="str">
        <f>'January Raw Data'!P1</f>
        <v>SH</v>
      </c>
      <c r="Q1" t="str">
        <f>'January Raw Data'!Q1</f>
        <v>EV</v>
      </c>
      <c r="R1" t="str">
        <f>'January Raw Data'!R1</f>
        <v>FW</v>
      </c>
    </row>
    <row r="2" spans="1:24" s="18" customFormat="1" ht="13.5" thickBot="1">
      <c r="A2" s="16" t="s">
        <v>30</v>
      </c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/>
      <c r="U2" s="16" t="s">
        <v>49</v>
      </c>
      <c r="V2" s="17" t="s">
        <v>51</v>
      </c>
      <c r="W2" s="37" t="s">
        <v>85</v>
      </c>
      <c r="X2" s="37" t="s">
        <v>86</v>
      </c>
    </row>
    <row r="3" spans="1:24">
      <c r="A3" t="s">
        <v>139</v>
      </c>
      <c r="V3">
        <v>1</v>
      </c>
    </row>
    <row r="4" spans="1:24" ht="13.5" thickBot="1">
      <c r="A4" s="1" t="s">
        <v>0</v>
      </c>
      <c r="B4" s="2">
        <v>0</v>
      </c>
      <c r="C4" s="2">
        <v>1</v>
      </c>
      <c r="D4" s="2">
        <v>1</v>
      </c>
      <c r="E4" s="2">
        <v>3</v>
      </c>
      <c r="F4" s="2">
        <v>3</v>
      </c>
      <c r="G4" s="2">
        <v>2</v>
      </c>
      <c r="H4" s="2">
        <v>0</v>
      </c>
      <c r="I4" s="2">
        <v>0</v>
      </c>
      <c r="J4" s="2">
        <v>1</v>
      </c>
      <c r="K4" s="2">
        <v>2</v>
      </c>
      <c r="L4" s="2">
        <v>0</v>
      </c>
      <c r="M4" s="2">
        <v>27</v>
      </c>
      <c r="N4" s="4">
        <v>1.0736111111111111</v>
      </c>
      <c r="O4" s="5">
        <v>0.13749999999999998</v>
      </c>
      <c r="P4" s="5">
        <v>0.1013888888888889</v>
      </c>
      <c r="Q4" s="5">
        <v>0.83472222222222225</v>
      </c>
      <c r="R4" s="2">
        <v>0</v>
      </c>
      <c r="S4" s="2">
        <v>0</v>
      </c>
      <c r="T4" s="2">
        <v>0</v>
      </c>
      <c r="V4">
        <v>1</v>
      </c>
    </row>
    <row r="5" spans="1:24" ht="13.5" thickBot="1">
      <c r="A5" s="6" t="s">
        <v>1</v>
      </c>
      <c r="B5" s="7">
        <v>0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4</v>
      </c>
      <c r="K5" s="7">
        <v>1</v>
      </c>
      <c r="L5" s="7">
        <v>1</v>
      </c>
      <c r="M5" s="7">
        <v>27</v>
      </c>
      <c r="N5" s="8">
        <v>0.81041666666666667</v>
      </c>
      <c r="O5" s="8">
        <v>5.6944444444444443E-2</v>
      </c>
      <c r="P5" s="8">
        <v>0</v>
      </c>
      <c r="Q5" s="8">
        <v>0.75347222222222221</v>
      </c>
      <c r="R5" s="7">
        <v>1</v>
      </c>
      <c r="S5" s="7">
        <v>0</v>
      </c>
      <c r="T5" s="7">
        <v>100</v>
      </c>
      <c r="V5">
        <v>1</v>
      </c>
    </row>
    <row r="6" spans="1:24" ht="13.5" thickBot="1">
      <c r="A6" s="1" t="s">
        <v>3</v>
      </c>
      <c r="B6" s="2">
        <v>0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21</v>
      </c>
      <c r="N6" s="5">
        <v>0.6777777777777777</v>
      </c>
      <c r="O6" s="5">
        <v>4.9999999999999996E-2</v>
      </c>
      <c r="P6" s="5">
        <v>5.8333333333333327E-2</v>
      </c>
      <c r="Q6" s="5">
        <v>0.56944444444444442</v>
      </c>
      <c r="R6" s="2">
        <v>0</v>
      </c>
      <c r="S6" s="2">
        <v>0</v>
      </c>
      <c r="T6" s="2">
        <v>0</v>
      </c>
      <c r="V6">
        <v>1</v>
      </c>
    </row>
    <row r="7" spans="1:24" ht="13.5" thickBot="1">
      <c r="A7" s="6" t="s">
        <v>133</v>
      </c>
      <c r="B7" s="7">
        <v>0</v>
      </c>
      <c r="C7" s="7">
        <v>1</v>
      </c>
      <c r="D7" s="7">
        <v>1</v>
      </c>
      <c r="E7" s="7">
        <v>4</v>
      </c>
      <c r="F7" s="7">
        <v>4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18</v>
      </c>
      <c r="N7" s="8">
        <v>0.45208333333333334</v>
      </c>
      <c r="O7" s="8">
        <v>0</v>
      </c>
      <c r="P7" s="8">
        <v>0</v>
      </c>
      <c r="Q7" s="8">
        <v>0.45208333333333334</v>
      </c>
      <c r="R7" s="7">
        <v>0</v>
      </c>
      <c r="S7" s="7">
        <v>0</v>
      </c>
      <c r="T7" s="7">
        <v>0</v>
      </c>
      <c r="V7">
        <v>1</v>
      </c>
    </row>
    <row r="8" spans="1:24" ht="13.5" thickBot="1">
      <c r="A8" s="1" t="s">
        <v>55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2</v>
      </c>
      <c r="J8" s="2">
        <v>0</v>
      </c>
      <c r="K8" s="2">
        <v>1</v>
      </c>
      <c r="L8" s="2">
        <v>1</v>
      </c>
      <c r="M8" s="2">
        <v>19</v>
      </c>
      <c r="N8" s="5">
        <v>0.51388888888888895</v>
      </c>
      <c r="O8" s="5">
        <v>0</v>
      </c>
      <c r="P8" s="5">
        <v>0</v>
      </c>
      <c r="Q8" s="5">
        <v>0.51388888888888895</v>
      </c>
      <c r="R8" s="2">
        <v>0</v>
      </c>
      <c r="S8" s="2">
        <v>1</v>
      </c>
      <c r="T8" s="2">
        <v>0</v>
      </c>
      <c r="V8">
        <v>1</v>
      </c>
    </row>
    <row r="9" spans="1:24" ht="13.5" thickBot="1">
      <c r="A9" s="6" t="s">
        <v>4</v>
      </c>
      <c r="B9" s="7">
        <v>0</v>
      </c>
      <c r="C9" s="7">
        <v>1</v>
      </c>
      <c r="D9" s="7">
        <v>0</v>
      </c>
      <c r="E9" s="7">
        <v>3</v>
      </c>
      <c r="F9" s="7">
        <v>3</v>
      </c>
      <c r="G9" s="7">
        <v>1</v>
      </c>
      <c r="H9" s="7">
        <v>1</v>
      </c>
      <c r="I9" s="7">
        <v>2</v>
      </c>
      <c r="J9" s="7">
        <v>0</v>
      </c>
      <c r="K9" s="7">
        <v>0</v>
      </c>
      <c r="L9" s="7">
        <v>1</v>
      </c>
      <c r="M9" s="7">
        <v>27</v>
      </c>
      <c r="N9" s="8">
        <v>0.8666666666666667</v>
      </c>
      <c r="O9" s="8">
        <v>0.13958333333333334</v>
      </c>
      <c r="P9" s="8">
        <v>7.4999999999999997E-2</v>
      </c>
      <c r="Q9" s="8">
        <v>0.65208333333333335</v>
      </c>
      <c r="R9" s="7">
        <v>1</v>
      </c>
      <c r="S9" s="7">
        <v>0</v>
      </c>
      <c r="T9" s="7">
        <v>100</v>
      </c>
      <c r="V9">
        <v>1</v>
      </c>
    </row>
    <row r="10" spans="1:24" ht="13.5" thickBot="1">
      <c r="A10" s="1" t="s">
        <v>5</v>
      </c>
      <c r="B10" s="2">
        <v>0</v>
      </c>
      <c r="C10" s="2">
        <v>0</v>
      </c>
      <c r="D10" s="2">
        <v>-1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16</v>
      </c>
      <c r="N10" s="5">
        <v>0.65</v>
      </c>
      <c r="O10" s="5">
        <v>0</v>
      </c>
      <c r="P10" s="5">
        <v>7.7083333333333337E-2</v>
      </c>
      <c r="Q10" s="5">
        <v>0.57291666666666663</v>
      </c>
      <c r="R10" s="2">
        <v>0</v>
      </c>
      <c r="S10" s="2">
        <v>0</v>
      </c>
      <c r="T10" s="2">
        <v>0</v>
      </c>
      <c r="V10">
        <v>1</v>
      </c>
    </row>
    <row r="11" spans="1:24" ht="13.5" thickBot="1">
      <c r="A11" s="6" t="s">
        <v>60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7</v>
      </c>
      <c r="N11" s="8">
        <v>0.21736111111111112</v>
      </c>
      <c r="O11" s="8">
        <v>0</v>
      </c>
      <c r="P11" s="8">
        <v>0</v>
      </c>
      <c r="Q11" s="8">
        <v>0.21736111111111112</v>
      </c>
      <c r="R11" s="7">
        <v>0</v>
      </c>
      <c r="S11" s="7">
        <v>0</v>
      </c>
      <c r="T11" s="7">
        <v>0</v>
      </c>
      <c r="V11">
        <v>1</v>
      </c>
    </row>
    <row r="12" spans="1:24" ht="13.5" thickBot="1">
      <c r="A12" s="1" t="s">
        <v>6</v>
      </c>
      <c r="B12" s="2">
        <v>1</v>
      </c>
      <c r="C12" s="2">
        <v>1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  <c r="L12" s="2">
        <v>2</v>
      </c>
      <c r="M12" s="2">
        <v>29</v>
      </c>
      <c r="N12" s="5">
        <v>0.92847222222222225</v>
      </c>
      <c r="O12" s="5">
        <v>0.13958333333333334</v>
      </c>
      <c r="P12" s="5">
        <v>0.11180555555555556</v>
      </c>
      <c r="Q12" s="5">
        <v>0.67708333333333337</v>
      </c>
      <c r="R12" s="2">
        <v>2</v>
      </c>
      <c r="S12" s="2">
        <v>3</v>
      </c>
      <c r="T12" s="2">
        <v>40</v>
      </c>
      <c r="V12">
        <v>1</v>
      </c>
    </row>
    <row r="13" spans="1:24" ht="13.5" thickBot="1">
      <c r="A13" s="6" t="s">
        <v>25</v>
      </c>
      <c r="B13" s="7">
        <v>0</v>
      </c>
      <c r="C13" s="7">
        <v>0</v>
      </c>
      <c r="D13" s="7">
        <v>0</v>
      </c>
      <c r="E13" s="7">
        <v>1</v>
      </c>
      <c r="F13" s="7">
        <v>1</v>
      </c>
      <c r="G13" s="7">
        <v>0</v>
      </c>
      <c r="H13" s="7">
        <v>1</v>
      </c>
      <c r="I13" s="7">
        <v>10</v>
      </c>
      <c r="J13" s="7">
        <v>0</v>
      </c>
      <c r="K13" s="7">
        <v>0</v>
      </c>
      <c r="L13" s="7">
        <v>0</v>
      </c>
      <c r="M13" s="7">
        <v>10</v>
      </c>
      <c r="N13" s="8">
        <v>0.23124999999999998</v>
      </c>
      <c r="O13" s="8">
        <v>0</v>
      </c>
      <c r="P13" s="8">
        <v>5.0694444444444452E-2</v>
      </c>
      <c r="Q13" s="8">
        <v>0.18055555555555555</v>
      </c>
      <c r="R13" s="7">
        <v>0</v>
      </c>
      <c r="S13" s="7">
        <v>0</v>
      </c>
      <c r="T13" s="7">
        <v>0</v>
      </c>
      <c r="V13">
        <v>1</v>
      </c>
    </row>
    <row r="14" spans="1:24" ht="13.5" thickBot="1">
      <c r="A14" s="1" t="s">
        <v>20</v>
      </c>
      <c r="B14" s="2">
        <v>0</v>
      </c>
      <c r="C14" s="2">
        <v>0</v>
      </c>
      <c r="D14" s="2">
        <v>-1</v>
      </c>
      <c r="E14" s="2">
        <v>6</v>
      </c>
      <c r="F14" s="2">
        <v>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13</v>
      </c>
      <c r="N14" s="5">
        <v>0.41944444444444445</v>
      </c>
      <c r="O14" s="5">
        <v>0</v>
      </c>
      <c r="P14" s="5">
        <v>4.7222222222222221E-2</v>
      </c>
      <c r="Q14" s="5">
        <v>0.37222222222222223</v>
      </c>
      <c r="R14" s="2">
        <v>0</v>
      </c>
      <c r="S14" s="2">
        <v>0</v>
      </c>
      <c r="T14" s="2">
        <v>0</v>
      </c>
      <c r="V14">
        <v>1</v>
      </c>
    </row>
    <row r="15" spans="1:24" ht="13.5" thickBot="1">
      <c r="A15" s="6" t="s">
        <v>10</v>
      </c>
      <c r="B15" s="7">
        <v>0</v>
      </c>
      <c r="C15" s="7">
        <v>0</v>
      </c>
      <c r="D15" s="7">
        <v>-1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27</v>
      </c>
      <c r="N15" s="8">
        <v>0.82013888888888886</v>
      </c>
      <c r="O15" s="8">
        <v>0</v>
      </c>
      <c r="P15" s="8">
        <v>9.5138888888888884E-2</v>
      </c>
      <c r="Q15" s="8">
        <v>0.72499999999999998</v>
      </c>
      <c r="R15" s="7">
        <v>0</v>
      </c>
      <c r="S15" s="7">
        <v>0</v>
      </c>
      <c r="T15" s="7">
        <v>0</v>
      </c>
      <c r="V15">
        <v>1</v>
      </c>
    </row>
    <row r="16" spans="1:24" ht="13.5" thickBot="1">
      <c r="A16" s="1" t="s">
        <v>12</v>
      </c>
      <c r="B16" s="2">
        <v>2</v>
      </c>
      <c r="C16" s="2">
        <v>1</v>
      </c>
      <c r="D16" s="2">
        <v>1</v>
      </c>
      <c r="E16" s="2">
        <v>7</v>
      </c>
      <c r="F16" s="2">
        <v>5</v>
      </c>
      <c r="G16" s="2">
        <v>2</v>
      </c>
      <c r="H16" s="2">
        <v>0</v>
      </c>
      <c r="I16" s="2">
        <v>0</v>
      </c>
      <c r="J16" s="2">
        <v>0</v>
      </c>
      <c r="K16" s="2">
        <v>1</v>
      </c>
      <c r="L16" s="2">
        <v>2</v>
      </c>
      <c r="M16" s="2">
        <v>29</v>
      </c>
      <c r="N16" s="5">
        <v>0.87847222222222221</v>
      </c>
      <c r="O16" s="5">
        <v>0.14652777777777778</v>
      </c>
      <c r="P16" s="5">
        <v>7.013888888888889E-2</v>
      </c>
      <c r="Q16" s="5">
        <v>0.66180555555555554</v>
      </c>
      <c r="R16" s="2">
        <v>12</v>
      </c>
      <c r="S16" s="2">
        <v>7</v>
      </c>
      <c r="T16" s="2">
        <v>63.2</v>
      </c>
      <c r="V16">
        <v>1</v>
      </c>
    </row>
    <row r="17" spans="1:22" ht="13.5" thickBot="1">
      <c r="A17" s="6" t="s">
        <v>13</v>
      </c>
      <c r="B17" s="7">
        <v>0</v>
      </c>
      <c r="C17" s="7">
        <v>1</v>
      </c>
      <c r="D17" s="7">
        <v>1</v>
      </c>
      <c r="E17" s="7">
        <v>3</v>
      </c>
      <c r="F17" s="7">
        <v>3</v>
      </c>
      <c r="G17" s="7">
        <v>1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23</v>
      </c>
      <c r="N17" s="8">
        <v>0.74791666666666667</v>
      </c>
      <c r="O17" s="8">
        <v>5.6944444444444443E-2</v>
      </c>
      <c r="P17" s="8">
        <v>0</v>
      </c>
      <c r="Q17" s="8">
        <v>0.69097222222222221</v>
      </c>
      <c r="R17" s="7">
        <v>0</v>
      </c>
      <c r="S17" s="7">
        <v>0</v>
      </c>
      <c r="T17" s="7">
        <v>0</v>
      </c>
      <c r="V17">
        <v>1</v>
      </c>
    </row>
    <row r="18" spans="1:22" ht="13.5" thickBot="1">
      <c r="A18" s="1" t="s">
        <v>14</v>
      </c>
      <c r="B18" s="2">
        <v>1</v>
      </c>
      <c r="C18" s="2">
        <v>0</v>
      </c>
      <c r="D18" s="2">
        <v>1</v>
      </c>
      <c r="E18" s="2">
        <v>2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3</v>
      </c>
      <c r="L18" s="2">
        <v>3</v>
      </c>
      <c r="M18" s="2">
        <v>28</v>
      </c>
      <c r="N18" s="5">
        <v>0.9</v>
      </c>
      <c r="O18" s="5">
        <v>0.13958333333333334</v>
      </c>
      <c r="P18" s="5">
        <v>0.10625</v>
      </c>
      <c r="Q18" s="5">
        <v>0.65416666666666667</v>
      </c>
      <c r="R18" s="2">
        <v>7</v>
      </c>
      <c r="S18" s="2">
        <v>12</v>
      </c>
      <c r="T18" s="2">
        <v>36.799999999999997</v>
      </c>
      <c r="V18">
        <v>1</v>
      </c>
    </row>
    <row r="19" spans="1:22" ht="13.5" thickBot="1">
      <c r="A19" s="6" t="s">
        <v>15</v>
      </c>
      <c r="B19" s="7">
        <v>0</v>
      </c>
      <c r="C19" s="7">
        <v>1</v>
      </c>
      <c r="D19" s="7">
        <v>0</v>
      </c>
      <c r="E19" s="7">
        <v>3</v>
      </c>
      <c r="F19" s="7">
        <v>3</v>
      </c>
      <c r="G19" s="7">
        <v>3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26</v>
      </c>
      <c r="N19" s="8">
        <v>0.80069444444444438</v>
      </c>
      <c r="O19" s="8">
        <v>5.9027777777777783E-2</v>
      </c>
      <c r="P19" s="8">
        <v>7.0833333333333331E-2</v>
      </c>
      <c r="Q19" s="8">
        <v>0.67083333333333339</v>
      </c>
      <c r="R19" s="7">
        <v>0</v>
      </c>
      <c r="S19" s="7">
        <v>0</v>
      </c>
      <c r="T19" s="7">
        <v>0</v>
      </c>
      <c r="V19">
        <v>1</v>
      </c>
    </row>
    <row r="20" spans="1:22" ht="13.5" thickBot="1">
      <c r="A20" s="1" t="s">
        <v>16</v>
      </c>
      <c r="B20" s="2">
        <v>0</v>
      </c>
      <c r="C20" s="2">
        <v>0</v>
      </c>
      <c r="D20" s="2">
        <v>2</v>
      </c>
      <c r="E20" s="2">
        <v>0</v>
      </c>
      <c r="F20" s="2">
        <v>0</v>
      </c>
      <c r="G20" s="2">
        <v>2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21</v>
      </c>
      <c r="N20" s="5">
        <v>0.61388888888888882</v>
      </c>
      <c r="O20" s="5">
        <v>0</v>
      </c>
      <c r="P20" s="5">
        <v>5.8333333333333327E-2</v>
      </c>
      <c r="Q20" s="5">
        <v>0.55555555555555558</v>
      </c>
      <c r="R20" s="2">
        <v>0</v>
      </c>
      <c r="S20" s="2">
        <v>0</v>
      </c>
      <c r="T20" s="2">
        <v>0</v>
      </c>
      <c r="V20">
        <v>1</v>
      </c>
    </row>
    <row r="21" spans="1:22" ht="13.5" thickBot="1">
      <c r="A21" s="6" t="s">
        <v>134</v>
      </c>
      <c r="B21" s="7">
        <v>1</v>
      </c>
      <c r="C21" s="7">
        <v>0</v>
      </c>
      <c r="D21" s="7">
        <v>0</v>
      </c>
      <c r="E21" s="7">
        <v>2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23</v>
      </c>
      <c r="N21" s="8">
        <v>0.66319444444444442</v>
      </c>
      <c r="O21" s="8">
        <v>5.6944444444444443E-2</v>
      </c>
      <c r="P21" s="8">
        <v>0</v>
      </c>
      <c r="Q21" s="8">
        <v>0.60625000000000007</v>
      </c>
      <c r="R21" s="7">
        <v>8</v>
      </c>
      <c r="S21" s="7">
        <v>7</v>
      </c>
      <c r="T21" s="7">
        <v>53.3</v>
      </c>
      <c r="V21">
        <v>1</v>
      </c>
    </row>
    <row r="22" spans="1:22">
      <c r="V22">
        <v>1</v>
      </c>
    </row>
    <row r="23" spans="1:22">
      <c r="A23" s="35" t="s">
        <v>127</v>
      </c>
      <c r="V23">
        <v>1</v>
      </c>
    </row>
    <row r="24" spans="1:22" ht="13.5" thickBot="1">
      <c r="A24" s="1" t="s">
        <v>0</v>
      </c>
      <c r="B24" s="2">
        <v>0</v>
      </c>
      <c r="C24" s="2">
        <v>2</v>
      </c>
      <c r="D24" s="2">
        <v>0</v>
      </c>
      <c r="E24" s="2">
        <v>3</v>
      </c>
      <c r="F24" s="2">
        <v>3</v>
      </c>
      <c r="G24" s="2">
        <v>0</v>
      </c>
      <c r="H24" s="2">
        <v>1</v>
      </c>
      <c r="I24" s="2">
        <v>2</v>
      </c>
      <c r="J24" s="2">
        <v>2</v>
      </c>
      <c r="K24" s="2">
        <v>0</v>
      </c>
      <c r="L24" s="2">
        <v>0</v>
      </c>
      <c r="M24" s="2">
        <v>31</v>
      </c>
      <c r="N24" s="5">
        <v>0.97222222222222221</v>
      </c>
      <c r="O24" s="5">
        <v>0.11805555555555557</v>
      </c>
      <c r="P24" s="5">
        <v>0.15763888888888888</v>
      </c>
      <c r="Q24" s="5">
        <v>0.69652777777777775</v>
      </c>
      <c r="R24" s="2">
        <v>0</v>
      </c>
      <c r="S24" s="2">
        <v>0</v>
      </c>
      <c r="T24" s="2">
        <v>0</v>
      </c>
      <c r="V24">
        <v>1</v>
      </c>
    </row>
    <row r="25" spans="1:22" ht="13.5" thickBot="1">
      <c r="A25" s="6" t="s">
        <v>1</v>
      </c>
      <c r="B25" s="7">
        <v>1</v>
      </c>
      <c r="C25" s="7">
        <v>1</v>
      </c>
      <c r="D25" s="7">
        <v>1</v>
      </c>
      <c r="E25" s="7">
        <v>4</v>
      </c>
      <c r="F25" s="7">
        <v>3</v>
      </c>
      <c r="G25" s="7">
        <v>0</v>
      </c>
      <c r="H25" s="7">
        <v>1</v>
      </c>
      <c r="I25" s="7">
        <v>2</v>
      </c>
      <c r="J25" s="7">
        <v>0</v>
      </c>
      <c r="K25" s="7">
        <v>0</v>
      </c>
      <c r="L25" s="7">
        <v>0</v>
      </c>
      <c r="M25" s="7">
        <v>20</v>
      </c>
      <c r="N25" s="8">
        <v>0.59722222222222221</v>
      </c>
      <c r="O25" s="8">
        <v>6.8749999999999992E-2</v>
      </c>
      <c r="P25" s="8">
        <v>0</v>
      </c>
      <c r="Q25" s="8">
        <v>0.52847222222222223</v>
      </c>
      <c r="R25" s="7">
        <v>1</v>
      </c>
      <c r="S25" s="7">
        <v>1</v>
      </c>
      <c r="T25" s="7">
        <v>50</v>
      </c>
      <c r="V25">
        <v>1</v>
      </c>
    </row>
    <row r="26" spans="1:22" ht="13.5" thickBot="1">
      <c r="A26" s="1" t="s">
        <v>3</v>
      </c>
      <c r="B26" s="2">
        <v>1</v>
      </c>
      <c r="C26" s="2">
        <v>0</v>
      </c>
      <c r="D26" s="2">
        <v>1</v>
      </c>
      <c r="E26" s="2">
        <v>2</v>
      </c>
      <c r="F26" s="2">
        <v>1</v>
      </c>
      <c r="G26" s="2">
        <v>1</v>
      </c>
      <c r="H26" s="2">
        <v>0</v>
      </c>
      <c r="I26" s="2">
        <v>0</v>
      </c>
      <c r="J26" s="2">
        <v>4</v>
      </c>
      <c r="K26" s="2">
        <v>0</v>
      </c>
      <c r="L26" s="2">
        <v>0</v>
      </c>
      <c r="M26" s="2">
        <v>24</v>
      </c>
      <c r="N26" s="5">
        <v>0.77986111111111101</v>
      </c>
      <c r="O26" s="5">
        <v>8.4027777777777771E-2</v>
      </c>
      <c r="P26" s="5">
        <v>0.10972222222222222</v>
      </c>
      <c r="Q26" s="5">
        <v>0.58611111111111114</v>
      </c>
      <c r="R26" s="2">
        <v>0</v>
      </c>
      <c r="S26" s="2">
        <v>0</v>
      </c>
      <c r="T26" s="2">
        <v>0</v>
      </c>
      <c r="V26">
        <v>1</v>
      </c>
    </row>
    <row r="27" spans="1:22" ht="13.5" thickBot="1">
      <c r="A27" s="6" t="s">
        <v>133</v>
      </c>
      <c r="B27" s="7">
        <v>1</v>
      </c>
      <c r="C27" s="7">
        <v>0</v>
      </c>
      <c r="D27" s="7">
        <v>1</v>
      </c>
      <c r="E27" s="7">
        <v>3</v>
      </c>
      <c r="F27" s="7">
        <v>2</v>
      </c>
      <c r="G27" s="7">
        <v>0</v>
      </c>
      <c r="H27" s="7">
        <v>1</v>
      </c>
      <c r="I27" s="7">
        <v>2</v>
      </c>
      <c r="J27" s="7">
        <v>3</v>
      </c>
      <c r="K27" s="7">
        <v>0</v>
      </c>
      <c r="L27" s="7">
        <v>1</v>
      </c>
      <c r="M27" s="7">
        <v>19</v>
      </c>
      <c r="N27" s="8">
        <v>0.49583333333333335</v>
      </c>
      <c r="O27" s="8">
        <v>0</v>
      </c>
      <c r="P27" s="8">
        <v>0</v>
      </c>
      <c r="Q27" s="8">
        <v>0.49583333333333335</v>
      </c>
      <c r="R27" s="7">
        <v>0</v>
      </c>
      <c r="S27" s="7">
        <v>0</v>
      </c>
      <c r="T27" s="7">
        <v>0</v>
      </c>
      <c r="V27">
        <v>1</v>
      </c>
    </row>
    <row r="28" spans="1:22" ht="13.5" thickBot="1">
      <c r="A28" s="1" t="s">
        <v>55</v>
      </c>
      <c r="B28" s="2">
        <v>0</v>
      </c>
      <c r="C28" s="2">
        <v>0</v>
      </c>
      <c r="D28" s="2">
        <v>1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18</v>
      </c>
      <c r="N28" s="5">
        <v>0.54236111111111118</v>
      </c>
      <c r="O28" s="5">
        <v>0</v>
      </c>
      <c r="P28" s="5">
        <v>0</v>
      </c>
      <c r="Q28" s="5">
        <v>0.54236111111111118</v>
      </c>
      <c r="R28" s="2">
        <v>0</v>
      </c>
      <c r="S28" s="2">
        <v>0</v>
      </c>
      <c r="T28" s="2">
        <v>0</v>
      </c>
      <c r="V28">
        <v>1</v>
      </c>
    </row>
    <row r="29" spans="1:22" ht="13.5" thickBot="1">
      <c r="A29" s="6" t="s">
        <v>4</v>
      </c>
      <c r="B29" s="7">
        <v>1</v>
      </c>
      <c r="C29" s="7">
        <v>0</v>
      </c>
      <c r="D29" s="7">
        <v>0</v>
      </c>
      <c r="E29" s="7">
        <v>3</v>
      </c>
      <c r="F29" s="7">
        <v>2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1</v>
      </c>
      <c r="M29" s="7">
        <v>25</v>
      </c>
      <c r="N29" s="8">
        <v>0.78680555555555554</v>
      </c>
      <c r="O29" s="8">
        <v>8.5416666666666655E-2</v>
      </c>
      <c r="P29" s="8">
        <v>5.9027777777777783E-2</v>
      </c>
      <c r="Q29" s="8">
        <v>0.64236111111111105</v>
      </c>
      <c r="R29" s="7">
        <v>0</v>
      </c>
      <c r="S29" s="7">
        <v>0</v>
      </c>
      <c r="T29" s="7">
        <v>0</v>
      </c>
      <c r="V29">
        <v>1</v>
      </c>
    </row>
    <row r="30" spans="1:22" ht="13.5" thickBot="1">
      <c r="A30" s="1" t="s">
        <v>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1</v>
      </c>
      <c r="L30" s="2">
        <v>0</v>
      </c>
      <c r="M30" s="2">
        <v>21</v>
      </c>
      <c r="N30" s="5">
        <v>0.6791666666666667</v>
      </c>
      <c r="O30" s="5">
        <v>0</v>
      </c>
      <c r="P30" s="5">
        <v>5.9027777777777783E-2</v>
      </c>
      <c r="Q30" s="5">
        <v>0.62013888888888891</v>
      </c>
      <c r="R30" s="2">
        <v>0</v>
      </c>
      <c r="S30" s="2">
        <v>0</v>
      </c>
      <c r="T30" s="2">
        <v>0</v>
      </c>
      <c r="V30">
        <v>1</v>
      </c>
    </row>
    <row r="31" spans="1:22" ht="13.5" thickBot="1">
      <c r="A31" s="6" t="s">
        <v>6</v>
      </c>
      <c r="B31" s="7">
        <v>0</v>
      </c>
      <c r="C31" s="7">
        <v>0</v>
      </c>
      <c r="D31" s="7">
        <v>0</v>
      </c>
      <c r="E31" s="7">
        <v>2</v>
      </c>
      <c r="F31" s="7">
        <v>2</v>
      </c>
      <c r="G31" s="7">
        <v>0</v>
      </c>
      <c r="H31" s="7">
        <v>1</v>
      </c>
      <c r="I31" s="7">
        <v>2</v>
      </c>
      <c r="J31" s="7">
        <v>0</v>
      </c>
      <c r="K31" s="7">
        <v>1</v>
      </c>
      <c r="L31" s="7">
        <v>1</v>
      </c>
      <c r="M31" s="7">
        <v>24</v>
      </c>
      <c r="N31" s="8">
        <v>0.81736111111111109</v>
      </c>
      <c r="O31" s="8">
        <v>8.5416666666666655E-2</v>
      </c>
      <c r="P31" s="8">
        <v>0.14166666666666666</v>
      </c>
      <c r="Q31" s="8">
        <v>0.59027777777777779</v>
      </c>
      <c r="R31" s="7">
        <v>2</v>
      </c>
      <c r="S31" s="7">
        <v>1</v>
      </c>
      <c r="T31" s="7">
        <v>66.7</v>
      </c>
      <c r="V31">
        <v>1</v>
      </c>
    </row>
    <row r="32" spans="1:22" ht="13.5" thickBot="1">
      <c r="A32" s="1" t="s">
        <v>25</v>
      </c>
      <c r="B32" s="2">
        <v>0</v>
      </c>
      <c r="C32" s="2">
        <v>0</v>
      </c>
      <c r="D32" s="2">
        <v>-1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14</v>
      </c>
      <c r="N32" s="5">
        <v>0.36041666666666666</v>
      </c>
      <c r="O32" s="5">
        <v>0</v>
      </c>
      <c r="P32" s="5">
        <v>7.0833333333333331E-2</v>
      </c>
      <c r="Q32" s="5">
        <v>0.28958333333333336</v>
      </c>
      <c r="R32" s="2">
        <v>0</v>
      </c>
      <c r="S32" s="2">
        <v>0</v>
      </c>
      <c r="T32" s="2">
        <v>0</v>
      </c>
      <c r="V32">
        <v>1</v>
      </c>
    </row>
    <row r="33" spans="1:22" ht="13.5" thickBot="1">
      <c r="A33" s="6" t="s">
        <v>20</v>
      </c>
      <c r="B33" s="7">
        <v>0</v>
      </c>
      <c r="C33" s="7">
        <v>0</v>
      </c>
      <c r="D33" s="7">
        <v>-1</v>
      </c>
      <c r="E33" s="7">
        <v>2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12</v>
      </c>
      <c r="N33" s="8">
        <v>0.3611111111111111</v>
      </c>
      <c r="O33" s="8">
        <v>0</v>
      </c>
      <c r="P33" s="8">
        <v>3.6111111111111115E-2</v>
      </c>
      <c r="Q33" s="8">
        <v>0.32500000000000001</v>
      </c>
      <c r="R33" s="7">
        <v>1</v>
      </c>
      <c r="S33" s="7">
        <v>0</v>
      </c>
      <c r="T33" s="7">
        <v>100</v>
      </c>
      <c r="V33">
        <v>1</v>
      </c>
    </row>
    <row r="34" spans="1:22" ht="13.5" thickBot="1">
      <c r="A34" s="1" t="s">
        <v>10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28</v>
      </c>
      <c r="N34" s="5">
        <v>0.91805555555555562</v>
      </c>
      <c r="O34" s="5">
        <v>0</v>
      </c>
      <c r="P34" s="5">
        <v>0.18680555555555556</v>
      </c>
      <c r="Q34" s="5">
        <v>0.73125000000000007</v>
      </c>
      <c r="R34" s="2">
        <v>0</v>
      </c>
      <c r="S34" s="2">
        <v>0</v>
      </c>
      <c r="T34" s="2">
        <v>0</v>
      </c>
      <c r="V34">
        <v>1</v>
      </c>
    </row>
    <row r="35" spans="1:22" ht="13.5" thickBot="1">
      <c r="A35" s="6" t="s">
        <v>11</v>
      </c>
      <c r="B35" s="7">
        <v>0</v>
      </c>
      <c r="C35" s="7">
        <v>0</v>
      </c>
      <c r="D35" s="7">
        <v>-1</v>
      </c>
      <c r="E35" s="7">
        <v>1</v>
      </c>
      <c r="F35" s="7">
        <v>1</v>
      </c>
      <c r="G35" s="7">
        <v>2</v>
      </c>
      <c r="H35" s="7">
        <v>0</v>
      </c>
      <c r="I35" s="7">
        <v>0</v>
      </c>
      <c r="J35" s="7">
        <v>2</v>
      </c>
      <c r="K35" s="7">
        <v>0</v>
      </c>
      <c r="L35" s="7">
        <v>0</v>
      </c>
      <c r="M35" s="7">
        <v>18</v>
      </c>
      <c r="N35" s="8">
        <v>0.49444444444444446</v>
      </c>
      <c r="O35" s="8">
        <v>0</v>
      </c>
      <c r="P35" s="8">
        <v>0.12638888888888888</v>
      </c>
      <c r="Q35" s="8">
        <v>0.36805555555555558</v>
      </c>
      <c r="R35" s="7">
        <v>8</v>
      </c>
      <c r="S35" s="7">
        <v>3</v>
      </c>
      <c r="T35" s="7">
        <v>72.7</v>
      </c>
      <c r="V35">
        <v>1</v>
      </c>
    </row>
    <row r="36" spans="1:22" ht="13.5" thickBot="1">
      <c r="A36" s="1" t="s">
        <v>12</v>
      </c>
      <c r="B36" s="2">
        <v>0</v>
      </c>
      <c r="C36" s="2">
        <v>1</v>
      </c>
      <c r="D36" s="2">
        <v>1</v>
      </c>
      <c r="E36" s="2">
        <v>1</v>
      </c>
      <c r="F36" s="2">
        <v>1</v>
      </c>
      <c r="G36" s="2">
        <v>2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26</v>
      </c>
      <c r="N36" s="5">
        <v>0.80625000000000002</v>
      </c>
      <c r="O36" s="5">
        <v>8.4722222222222213E-2</v>
      </c>
      <c r="P36" s="5">
        <v>0.22152777777777777</v>
      </c>
      <c r="Q36" s="5">
        <v>0.5</v>
      </c>
      <c r="R36" s="2">
        <v>7</v>
      </c>
      <c r="S36" s="2">
        <v>5</v>
      </c>
      <c r="T36" s="2">
        <v>58.3</v>
      </c>
      <c r="V36">
        <v>1</v>
      </c>
    </row>
    <row r="37" spans="1:22" ht="13.5" thickBot="1">
      <c r="A37" s="6" t="s">
        <v>13</v>
      </c>
      <c r="B37" s="7">
        <v>0</v>
      </c>
      <c r="C37" s="7">
        <v>2</v>
      </c>
      <c r="D37" s="7">
        <v>1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21</v>
      </c>
      <c r="N37" s="8">
        <v>0.56041666666666667</v>
      </c>
      <c r="O37" s="8">
        <v>6.8749999999999992E-2</v>
      </c>
      <c r="P37" s="8">
        <v>0</v>
      </c>
      <c r="Q37" s="8">
        <v>0.4916666666666667</v>
      </c>
      <c r="R37" s="7">
        <v>1</v>
      </c>
      <c r="S37" s="7">
        <v>0</v>
      </c>
      <c r="T37" s="7">
        <v>100</v>
      </c>
      <c r="V37">
        <v>1</v>
      </c>
    </row>
    <row r="38" spans="1:22" ht="13.5" thickBot="1">
      <c r="A38" s="1" t="s">
        <v>14</v>
      </c>
      <c r="B38" s="2">
        <v>0</v>
      </c>
      <c r="C38" s="2">
        <v>1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25</v>
      </c>
      <c r="N38" s="5">
        <v>0.81527777777777777</v>
      </c>
      <c r="O38" s="5">
        <v>8.5416666666666655E-2</v>
      </c>
      <c r="P38" s="5">
        <v>0.11666666666666665</v>
      </c>
      <c r="Q38" s="5">
        <v>0.61319444444444449</v>
      </c>
      <c r="R38" s="2">
        <v>11</v>
      </c>
      <c r="S38" s="2">
        <v>6</v>
      </c>
      <c r="T38" s="2">
        <v>64.7</v>
      </c>
      <c r="V38">
        <v>1</v>
      </c>
    </row>
    <row r="39" spans="1:22" ht="13.5" thickBot="1">
      <c r="A39" s="6" t="s">
        <v>15</v>
      </c>
      <c r="B39" s="7">
        <v>0</v>
      </c>
      <c r="C39" s="7">
        <v>0</v>
      </c>
      <c r="D39" s="7">
        <v>0</v>
      </c>
      <c r="E39" s="7">
        <v>1</v>
      </c>
      <c r="F39" s="7">
        <v>1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26</v>
      </c>
      <c r="N39" s="8">
        <v>0.8930555555555556</v>
      </c>
      <c r="O39" s="8">
        <v>2.1527777777777781E-2</v>
      </c>
      <c r="P39" s="8">
        <v>0.11875000000000001</v>
      </c>
      <c r="Q39" s="8">
        <v>0.75277777777777777</v>
      </c>
      <c r="R39" s="7">
        <v>0</v>
      </c>
      <c r="S39" s="7">
        <v>0</v>
      </c>
      <c r="T39" s="7">
        <v>0</v>
      </c>
      <c r="V39">
        <v>1</v>
      </c>
    </row>
    <row r="40" spans="1:22" ht="13.5" thickBot="1">
      <c r="A40" s="1" t="s">
        <v>16</v>
      </c>
      <c r="B40" s="2">
        <v>0</v>
      </c>
      <c r="C40" s="2">
        <v>0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25</v>
      </c>
      <c r="N40" s="5">
        <v>0.68680555555555556</v>
      </c>
      <c r="O40" s="5">
        <v>0</v>
      </c>
      <c r="P40" s="5">
        <v>0.14027777777777778</v>
      </c>
      <c r="Q40" s="5">
        <v>0.54652777777777783</v>
      </c>
      <c r="R40" s="2">
        <v>0</v>
      </c>
      <c r="S40" s="2">
        <v>0</v>
      </c>
      <c r="T40" s="2">
        <v>0</v>
      </c>
      <c r="V40">
        <v>1</v>
      </c>
    </row>
    <row r="41" spans="1:22" ht="13.5" thickBot="1">
      <c r="A41" s="6" t="s">
        <v>134</v>
      </c>
      <c r="B41" s="7">
        <v>0</v>
      </c>
      <c r="C41" s="7">
        <v>0</v>
      </c>
      <c r="D41" s="7">
        <v>0</v>
      </c>
      <c r="E41" s="7">
        <v>1</v>
      </c>
      <c r="F41" s="7">
        <v>1</v>
      </c>
      <c r="G41" s="7">
        <v>1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18</v>
      </c>
      <c r="N41" s="8">
        <v>0.54722222222222217</v>
      </c>
      <c r="O41" s="8">
        <v>6.8749999999999992E-2</v>
      </c>
      <c r="P41" s="8">
        <v>0</v>
      </c>
      <c r="Q41" s="8">
        <v>0.47847222222222219</v>
      </c>
      <c r="R41" s="7">
        <v>1</v>
      </c>
      <c r="S41" s="7">
        <v>3</v>
      </c>
      <c r="T41" s="7">
        <v>25</v>
      </c>
      <c r="V41">
        <v>1</v>
      </c>
    </row>
    <row r="42" spans="1:22">
      <c r="V42">
        <v>1</v>
      </c>
    </row>
    <row r="43" spans="1:22">
      <c r="A43" s="35" t="s">
        <v>140</v>
      </c>
      <c r="V43">
        <v>1</v>
      </c>
    </row>
    <row r="44" spans="1:22" ht="13.5" thickBot="1">
      <c r="A44" s="1" t="s">
        <v>0</v>
      </c>
      <c r="B44" s="2">
        <v>0</v>
      </c>
      <c r="C44" s="2">
        <v>0</v>
      </c>
      <c r="D44" s="2">
        <v>0</v>
      </c>
      <c r="E44" s="2">
        <v>2</v>
      </c>
      <c r="F44" s="2">
        <v>2</v>
      </c>
      <c r="G44" s="2">
        <v>2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30</v>
      </c>
      <c r="N44" s="4">
        <v>1.0173611111111112</v>
      </c>
      <c r="O44" s="5">
        <v>9.7916666666666666E-2</v>
      </c>
      <c r="P44" s="5">
        <v>0.12013888888888889</v>
      </c>
      <c r="Q44" s="5">
        <v>0.7993055555555556</v>
      </c>
      <c r="R44" s="2">
        <v>0</v>
      </c>
      <c r="S44" s="2">
        <v>0</v>
      </c>
      <c r="T44" s="2">
        <v>0</v>
      </c>
      <c r="V44">
        <v>1</v>
      </c>
    </row>
    <row r="45" spans="1:22" ht="13.5" thickBot="1">
      <c r="A45" s="6" t="s">
        <v>1</v>
      </c>
      <c r="B45" s="7">
        <v>0</v>
      </c>
      <c r="C45" s="7">
        <v>2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1</v>
      </c>
      <c r="L45" s="7">
        <v>0</v>
      </c>
      <c r="M45" s="7">
        <v>25</v>
      </c>
      <c r="N45" s="8">
        <v>0.69791666666666663</v>
      </c>
      <c r="O45" s="8">
        <v>5.2083333333333336E-2</v>
      </c>
      <c r="P45" s="8">
        <v>0</v>
      </c>
      <c r="Q45" s="8">
        <v>0.64583333333333337</v>
      </c>
      <c r="R45" s="7">
        <v>0</v>
      </c>
      <c r="S45" s="7">
        <v>0</v>
      </c>
      <c r="T45" s="7">
        <v>0</v>
      </c>
      <c r="V45">
        <v>1</v>
      </c>
    </row>
    <row r="46" spans="1:22" ht="13.5" thickBot="1">
      <c r="A46" s="1" t="s">
        <v>2</v>
      </c>
      <c r="B46" s="2">
        <v>1</v>
      </c>
      <c r="C46" s="2">
        <v>0</v>
      </c>
      <c r="D46" s="2">
        <v>0</v>
      </c>
      <c r="E46" s="2">
        <v>3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26</v>
      </c>
      <c r="N46" s="5">
        <v>0.63680555555555551</v>
      </c>
      <c r="O46" s="5">
        <v>5.2083333333333336E-2</v>
      </c>
      <c r="P46" s="5">
        <v>7.013888888888889E-2</v>
      </c>
      <c r="Q46" s="5">
        <v>0.51458333333333328</v>
      </c>
      <c r="R46" s="2">
        <v>3</v>
      </c>
      <c r="S46" s="2">
        <v>2</v>
      </c>
      <c r="T46" s="2">
        <v>60</v>
      </c>
      <c r="V46">
        <v>1</v>
      </c>
    </row>
    <row r="47" spans="1:22" ht="13.5" thickBot="1">
      <c r="A47" s="6" t="s">
        <v>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26</v>
      </c>
      <c r="N47" s="8">
        <v>0.7270833333333333</v>
      </c>
      <c r="O47" s="8">
        <v>5.8333333333333327E-2</v>
      </c>
      <c r="P47" s="8">
        <v>9.7222222222222224E-2</v>
      </c>
      <c r="Q47" s="8">
        <v>0.57152777777777775</v>
      </c>
      <c r="R47" s="7">
        <v>0</v>
      </c>
      <c r="S47" s="7">
        <v>0</v>
      </c>
      <c r="T47" s="7">
        <v>0</v>
      </c>
      <c r="V47">
        <v>1</v>
      </c>
    </row>
    <row r="48" spans="1:22" ht="13.5" thickBot="1">
      <c r="A48" s="1" t="s">
        <v>133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5</v>
      </c>
      <c r="H48" s="2">
        <v>2</v>
      </c>
      <c r="I48" s="2">
        <v>7</v>
      </c>
      <c r="J48" s="2">
        <v>3</v>
      </c>
      <c r="K48" s="2">
        <v>0</v>
      </c>
      <c r="L48" s="2">
        <v>0</v>
      </c>
      <c r="M48" s="2">
        <v>19</v>
      </c>
      <c r="N48" s="5">
        <v>0.50277777777777777</v>
      </c>
      <c r="O48" s="5">
        <v>0</v>
      </c>
      <c r="P48" s="5">
        <v>0</v>
      </c>
      <c r="Q48" s="5">
        <v>0.50277777777777777</v>
      </c>
      <c r="R48" s="2">
        <v>0</v>
      </c>
      <c r="S48" s="2">
        <v>0</v>
      </c>
      <c r="T48" s="2">
        <v>0</v>
      </c>
      <c r="V48">
        <v>1</v>
      </c>
    </row>
    <row r="49" spans="1:22" ht="13.5" thickBot="1">
      <c r="A49" s="6" t="s">
        <v>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7">
        <v>1</v>
      </c>
      <c r="M49" s="7">
        <v>12</v>
      </c>
      <c r="N49" s="8">
        <v>0.2902777777777778</v>
      </c>
      <c r="O49" s="8">
        <v>0</v>
      </c>
      <c r="P49" s="8">
        <v>0</v>
      </c>
      <c r="Q49" s="8">
        <v>0.2902777777777778</v>
      </c>
      <c r="R49" s="7">
        <v>0</v>
      </c>
      <c r="S49" s="7">
        <v>0</v>
      </c>
      <c r="T49" s="7">
        <v>0</v>
      </c>
      <c r="V49">
        <v>1</v>
      </c>
    </row>
    <row r="50" spans="1:22" ht="13.5" thickBot="1">
      <c r="A50" s="1" t="s">
        <v>4</v>
      </c>
      <c r="B50" s="2">
        <v>0</v>
      </c>
      <c r="C50" s="2">
        <v>0</v>
      </c>
      <c r="D50" s="2">
        <v>0</v>
      </c>
      <c r="E50" s="2">
        <v>3</v>
      </c>
      <c r="F50" s="2">
        <v>3</v>
      </c>
      <c r="G50" s="2">
        <v>2</v>
      </c>
      <c r="H50" s="2">
        <v>0</v>
      </c>
      <c r="I50" s="2">
        <v>0</v>
      </c>
      <c r="J50" s="2">
        <v>2</v>
      </c>
      <c r="K50" s="2">
        <v>0</v>
      </c>
      <c r="L50" s="2">
        <v>2</v>
      </c>
      <c r="M50" s="2">
        <v>26</v>
      </c>
      <c r="N50" s="5">
        <v>0.77708333333333324</v>
      </c>
      <c r="O50" s="5">
        <v>0.10416666666666667</v>
      </c>
      <c r="P50" s="5">
        <v>7.7083333333333337E-2</v>
      </c>
      <c r="Q50" s="5">
        <v>0.59583333333333333</v>
      </c>
      <c r="R50" s="2">
        <v>0</v>
      </c>
      <c r="S50" s="2">
        <v>0</v>
      </c>
      <c r="T50" s="2">
        <v>0</v>
      </c>
      <c r="V50">
        <v>1</v>
      </c>
    </row>
    <row r="51" spans="1:22" ht="13.5" thickBot="1">
      <c r="A51" s="6" t="s">
        <v>5</v>
      </c>
      <c r="B51" s="7">
        <v>0</v>
      </c>
      <c r="C51" s="7">
        <v>0</v>
      </c>
      <c r="D51" s="7">
        <v>0</v>
      </c>
      <c r="E51" s="7">
        <v>1</v>
      </c>
      <c r="F51" s="7">
        <v>1</v>
      </c>
      <c r="G51" s="7">
        <v>4</v>
      </c>
      <c r="H51" s="7">
        <v>1</v>
      </c>
      <c r="I51" s="7">
        <v>2</v>
      </c>
      <c r="J51" s="7">
        <v>0</v>
      </c>
      <c r="K51" s="7">
        <v>0</v>
      </c>
      <c r="L51" s="7">
        <v>1</v>
      </c>
      <c r="M51" s="7">
        <v>28</v>
      </c>
      <c r="N51" s="8">
        <v>0.76388888888888884</v>
      </c>
      <c r="O51" s="8">
        <v>0</v>
      </c>
      <c r="P51" s="8">
        <v>9.2361111111111116E-2</v>
      </c>
      <c r="Q51" s="8">
        <v>0.67152777777777783</v>
      </c>
      <c r="R51" s="7">
        <v>0</v>
      </c>
      <c r="S51" s="7">
        <v>0</v>
      </c>
      <c r="T51" s="7">
        <v>0</v>
      </c>
      <c r="V51">
        <v>1</v>
      </c>
    </row>
    <row r="52" spans="1:22" ht="13.5" thickBot="1">
      <c r="A52" s="1" t="s">
        <v>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28</v>
      </c>
      <c r="N52" s="5">
        <v>0.83333333333333337</v>
      </c>
      <c r="O52" s="5">
        <v>0.10416666666666667</v>
      </c>
      <c r="P52" s="5">
        <v>0.15069444444444444</v>
      </c>
      <c r="Q52" s="5">
        <v>0.57847222222222217</v>
      </c>
      <c r="R52" s="2">
        <v>1</v>
      </c>
      <c r="S52" s="2">
        <v>2</v>
      </c>
      <c r="T52" s="2">
        <v>33.299999999999997</v>
      </c>
      <c r="V52">
        <v>1</v>
      </c>
    </row>
    <row r="53" spans="1:22" ht="13.5" thickBot="1">
      <c r="A53" s="6" t="s">
        <v>25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2</v>
      </c>
      <c r="K53" s="7">
        <v>0</v>
      </c>
      <c r="L53" s="7">
        <v>0</v>
      </c>
      <c r="M53" s="7">
        <v>14</v>
      </c>
      <c r="N53" s="8">
        <v>0.3520833333333333</v>
      </c>
      <c r="O53" s="8">
        <v>0</v>
      </c>
      <c r="P53" s="8">
        <v>8.6111111111111124E-2</v>
      </c>
      <c r="Q53" s="8">
        <v>0.26597222222222222</v>
      </c>
      <c r="R53" s="7">
        <v>0</v>
      </c>
      <c r="S53" s="7">
        <v>0</v>
      </c>
      <c r="T53" s="7">
        <v>0</v>
      </c>
      <c r="V53">
        <v>1</v>
      </c>
    </row>
    <row r="54" spans="1:22" ht="13.5" thickBot="1">
      <c r="A54" s="1" t="s">
        <v>10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v>7</v>
      </c>
      <c r="H54" s="2">
        <v>0</v>
      </c>
      <c r="I54" s="2">
        <v>0</v>
      </c>
      <c r="J54" s="2">
        <v>3</v>
      </c>
      <c r="K54" s="2">
        <v>0</v>
      </c>
      <c r="L54" s="2">
        <v>0</v>
      </c>
      <c r="M54" s="2">
        <v>30</v>
      </c>
      <c r="N54" s="5">
        <v>0.8979166666666667</v>
      </c>
      <c r="O54" s="5">
        <v>7.6388888888888886E-3</v>
      </c>
      <c r="P54" s="5">
        <v>0.13680555555555554</v>
      </c>
      <c r="Q54" s="5">
        <v>0.75347222222222221</v>
      </c>
      <c r="R54" s="2">
        <v>0</v>
      </c>
      <c r="S54" s="2">
        <v>0</v>
      </c>
      <c r="T54" s="2">
        <v>0</v>
      </c>
      <c r="V54">
        <v>1</v>
      </c>
    </row>
    <row r="55" spans="1:22" ht="13.5" thickBot="1">
      <c r="A55" s="6" t="s">
        <v>11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15</v>
      </c>
      <c r="N55" s="8">
        <v>0.38958333333333334</v>
      </c>
      <c r="O55" s="8">
        <v>0</v>
      </c>
      <c r="P55" s="8">
        <v>8.3333333333333329E-2</v>
      </c>
      <c r="Q55" s="8">
        <v>0.30624999999999997</v>
      </c>
      <c r="R55" s="7">
        <v>1</v>
      </c>
      <c r="S55" s="7">
        <v>2</v>
      </c>
      <c r="T55" s="7">
        <v>33.299999999999997</v>
      </c>
      <c r="V55">
        <v>1</v>
      </c>
    </row>
    <row r="56" spans="1:22" ht="13.5" thickBot="1">
      <c r="A56" s="1" t="s">
        <v>12</v>
      </c>
      <c r="B56" s="2">
        <v>0</v>
      </c>
      <c r="C56" s="2">
        <v>0</v>
      </c>
      <c r="D56" s="2">
        <v>1</v>
      </c>
      <c r="E56" s="2">
        <v>1</v>
      </c>
      <c r="F56" s="2">
        <v>1</v>
      </c>
      <c r="G56" s="2">
        <v>1</v>
      </c>
      <c r="H56" s="2">
        <v>0</v>
      </c>
      <c r="I56" s="2">
        <v>0</v>
      </c>
      <c r="J56" s="2">
        <v>1</v>
      </c>
      <c r="K56" s="2">
        <v>1</v>
      </c>
      <c r="L56" s="2">
        <v>1</v>
      </c>
      <c r="M56" s="2">
        <v>27</v>
      </c>
      <c r="N56" s="5">
        <v>0.79027777777777775</v>
      </c>
      <c r="O56" s="5">
        <v>9.0277777777777776E-2</v>
      </c>
      <c r="P56" s="5">
        <v>0.10486111111111111</v>
      </c>
      <c r="Q56" s="5">
        <v>0.59513888888888888</v>
      </c>
      <c r="R56" s="2">
        <v>8</v>
      </c>
      <c r="S56" s="2">
        <v>6</v>
      </c>
      <c r="T56" s="2">
        <v>57.1</v>
      </c>
      <c r="V56">
        <v>1</v>
      </c>
    </row>
    <row r="57" spans="1:22" ht="13.5" thickBot="1">
      <c r="A57" s="6" t="s">
        <v>13</v>
      </c>
      <c r="B57" s="7">
        <v>1</v>
      </c>
      <c r="C57" s="7">
        <v>0</v>
      </c>
      <c r="D57" s="7">
        <v>1</v>
      </c>
      <c r="E57" s="7">
        <v>3</v>
      </c>
      <c r="F57" s="7">
        <v>2</v>
      </c>
      <c r="G57" s="7">
        <v>0</v>
      </c>
      <c r="H57" s="7">
        <v>1</v>
      </c>
      <c r="I57" s="7">
        <v>2</v>
      </c>
      <c r="J57" s="7">
        <v>3</v>
      </c>
      <c r="K57" s="7">
        <v>1</v>
      </c>
      <c r="L57" s="7">
        <v>2</v>
      </c>
      <c r="M57" s="7">
        <v>25</v>
      </c>
      <c r="N57" s="8">
        <v>0.61458333333333337</v>
      </c>
      <c r="O57" s="8">
        <v>5.2083333333333336E-2</v>
      </c>
      <c r="P57" s="8">
        <v>1.1111111111111112E-2</v>
      </c>
      <c r="Q57" s="8">
        <v>0.55138888888888882</v>
      </c>
      <c r="R57" s="7">
        <v>0</v>
      </c>
      <c r="S57" s="7">
        <v>1</v>
      </c>
      <c r="T57" s="7">
        <v>0</v>
      </c>
      <c r="V57">
        <v>1</v>
      </c>
    </row>
    <row r="58" spans="1:22" ht="13.5" thickBot="1">
      <c r="A58" s="1" t="s">
        <v>14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1</v>
      </c>
      <c r="I58" s="2">
        <v>2</v>
      </c>
      <c r="J58" s="2">
        <v>6</v>
      </c>
      <c r="K58" s="2">
        <v>1</v>
      </c>
      <c r="L58" s="2">
        <v>0</v>
      </c>
      <c r="M58" s="2">
        <v>28</v>
      </c>
      <c r="N58" s="5">
        <v>0.75138888888888899</v>
      </c>
      <c r="O58" s="5">
        <v>0.10416666666666667</v>
      </c>
      <c r="P58" s="5">
        <v>8.3333333333333329E-2</v>
      </c>
      <c r="Q58" s="5">
        <v>0.56388888888888888</v>
      </c>
      <c r="R58" s="2">
        <v>8</v>
      </c>
      <c r="S58" s="2">
        <v>6</v>
      </c>
      <c r="T58" s="2">
        <v>57.1</v>
      </c>
      <c r="V58">
        <v>1</v>
      </c>
    </row>
    <row r="59" spans="1:22" ht="13.5" thickBot="1">
      <c r="A59" s="6" t="s">
        <v>15</v>
      </c>
      <c r="B59" s="7">
        <v>0</v>
      </c>
      <c r="C59" s="7">
        <v>1</v>
      </c>
      <c r="D59" s="7">
        <v>1</v>
      </c>
      <c r="E59" s="7">
        <v>2</v>
      </c>
      <c r="F59" s="7">
        <v>2</v>
      </c>
      <c r="G59" s="7">
        <v>0</v>
      </c>
      <c r="H59" s="7">
        <v>0</v>
      </c>
      <c r="I59" s="7">
        <v>0</v>
      </c>
      <c r="J59" s="7">
        <v>1</v>
      </c>
      <c r="K59" s="7">
        <v>1</v>
      </c>
      <c r="L59" s="7">
        <v>0</v>
      </c>
      <c r="M59" s="7">
        <v>30</v>
      </c>
      <c r="N59" s="8">
        <v>0.83888888888888891</v>
      </c>
      <c r="O59" s="8">
        <v>5.8333333333333327E-2</v>
      </c>
      <c r="P59" s="8">
        <v>0.11597222222222221</v>
      </c>
      <c r="Q59" s="8">
        <v>0.6645833333333333</v>
      </c>
      <c r="R59" s="7">
        <v>0</v>
      </c>
      <c r="S59" s="7">
        <v>0</v>
      </c>
      <c r="T59" s="7">
        <v>0</v>
      </c>
      <c r="V59">
        <v>1</v>
      </c>
    </row>
    <row r="60" spans="1:22" ht="13.5" thickBot="1">
      <c r="A60" s="1" t="s">
        <v>16</v>
      </c>
      <c r="B60" s="2">
        <v>0</v>
      </c>
      <c r="C60" s="2">
        <v>1</v>
      </c>
      <c r="D60" s="2">
        <v>1</v>
      </c>
      <c r="E60" s="2">
        <v>2</v>
      </c>
      <c r="F60" s="2">
        <v>2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27</v>
      </c>
      <c r="N60" s="5">
        <v>0.66875000000000007</v>
      </c>
      <c r="O60" s="5">
        <v>0</v>
      </c>
      <c r="P60" s="5">
        <v>0.10416666666666667</v>
      </c>
      <c r="Q60" s="5">
        <v>0.56458333333333333</v>
      </c>
      <c r="R60" s="2">
        <v>0</v>
      </c>
      <c r="S60" s="2">
        <v>0</v>
      </c>
      <c r="T60" s="2">
        <v>0</v>
      </c>
      <c r="V60">
        <v>1</v>
      </c>
    </row>
    <row r="61" spans="1:22" ht="13.5" thickBot="1">
      <c r="A61" s="6" t="s">
        <v>134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20</v>
      </c>
      <c r="N61" s="8">
        <v>0.6166666666666667</v>
      </c>
      <c r="O61" s="8">
        <v>0</v>
      </c>
      <c r="P61" s="8">
        <v>0</v>
      </c>
      <c r="Q61" s="8">
        <v>0.6166666666666667</v>
      </c>
      <c r="R61" s="7">
        <v>2</v>
      </c>
      <c r="S61" s="7">
        <v>2</v>
      </c>
      <c r="T61" s="7">
        <v>50</v>
      </c>
      <c r="V61">
        <v>1</v>
      </c>
    </row>
    <row r="62" spans="1:22">
      <c r="V62">
        <v>1</v>
      </c>
    </row>
    <row r="63" spans="1:22">
      <c r="A63" s="35" t="s">
        <v>141</v>
      </c>
      <c r="V63">
        <v>1</v>
      </c>
    </row>
    <row r="64" spans="1:22" ht="13.5" thickBot="1">
      <c r="A64" s="1" t="s">
        <v>0</v>
      </c>
      <c r="B64" s="2">
        <v>1</v>
      </c>
      <c r="C64" s="2">
        <v>0</v>
      </c>
      <c r="D64" s="2">
        <v>1</v>
      </c>
      <c r="E64" s="2">
        <v>3</v>
      </c>
      <c r="F64" s="2">
        <v>2</v>
      </c>
      <c r="G64" s="2">
        <v>2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34</v>
      </c>
      <c r="N64" s="4">
        <v>1.0027777777777778</v>
      </c>
      <c r="O64" s="5">
        <v>7.013888888888889E-2</v>
      </c>
      <c r="P64" s="5">
        <v>7.2916666666666671E-2</v>
      </c>
      <c r="Q64" s="5">
        <v>0.85972222222222217</v>
      </c>
      <c r="R64" s="2">
        <v>0</v>
      </c>
      <c r="S64" s="2">
        <v>0</v>
      </c>
      <c r="T64" s="2">
        <v>0</v>
      </c>
      <c r="V64">
        <v>1</v>
      </c>
    </row>
    <row r="65" spans="1:22" ht="13.5" thickBot="1">
      <c r="A65" s="6" t="s">
        <v>1</v>
      </c>
      <c r="B65" s="7">
        <v>0</v>
      </c>
      <c r="C65" s="7">
        <v>0</v>
      </c>
      <c r="D65" s="7">
        <v>0</v>
      </c>
      <c r="E65" s="7">
        <v>1</v>
      </c>
      <c r="F65" s="7">
        <v>1</v>
      </c>
      <c r="G65" s="7">
        <v>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22</v>
      </c>
      <c r="N65" s="8">
        <v>0.7104166666666667</v>
      </c>
      <c r="O65" s="8">
        <v>1.3194444444444444E-2</v>
      </c>
      <c r="P65" s="8">
        <v>0</v>
      </c>
      <c r="Q65" s="8">
        <v>0.6972222222222223</v>
      </c>
      <c r="R65" s="7">
        <v>0</v>
      </c>
      <c r="S65" s="7">
        <v>0</v>
      </c>
      <c r="T65" s="7">
        <v>0</v>
      </c>
      <c r="V65">
        <v>1</v>
      </c>
    </row>
    <row r="66" spans="1:22" ht="13.5" thickBot="1">
      <c r="A66" s="1" t="s">
        <v>2</v>
      </c>
      <c r="B66" s="2">
        <v>1</v>
      </c>
      <c r="C66" s="2">
        <v>0</v>
      </c>
      <c r="D66" s="2">
        <v>1</v>
      </c>
      <c r="E66" s="2">
        <v>4</v>
      </c>
      <c r="F66" s="2">
        <v>3</v>
      </c>
      <c r="G66" s="2">
        <v>0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23</v>
      </c>
      <c r="N66" s="5">
        <v>0.65902777777777777</v>
      </c>
      <c r="O66" s="5">
        <v>1.3194444444444444E-2</v>
      </c>
      <c r="P66" s="5">
        <v>5.486111111111111E-2</v>
      </c>
      <c r="Q66" s="5">
        <v>0.59097222222222223</v>
      </c>
      <c r="R66" s="2">
        <v>6</v>
      </c>
      <c r="S66" s="2">
        <v>4</v>
      </c>
      <c r="T66" s="2">
        <v>60</v>
      </c>
      <c r="V66">
        <v>1</v>
      </c>
    </row>
    <row r="67" spans="1:22" ht="13.5" thickBot="1">
      <c r="A67" s="6" t="s">
        <v>3</v>
      </c>
      <c r="B67" s="7">
        <v>0</v>
      </c>
      <c r="C67" s="7">
        <v>0</v>
      </c>
      <c r="D67" s="7">
        <v>0</v>
      </c>
      <c r="E67" s="7">
        <v>3</v>
      </c>
      <c r="F67" s="7">
        <v>3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25</v>
      </c>
      <c r="N67" s="8">
        <v>0.65625</v>
      </c>
      <c r="O67" s="8">
        <v>1.3194444444444444E-2</v>
      </c>
      <c r="P67" s="8">
        <v>1.9444444444444445E-2</v>
      </c>
      <c r="Q67" s="8">
        <v>0.62361111111111112</v>
      </c>
      <c r="R67" s="7">
        <v>0</v>
      </c>
      <c r="S67" s="7">
        <v>0</v>
      </c>
      <c r="T67" s="7">
        <v>0</v>
      </c>
      <c r="V67">
        <v>1</v>
      </c>
    </row>
    <row r="68" spans="1:22" ht="13.5" thickBot="1">
      <c r="A68" s="1" t="s">
        <v>133</v>
      </c>
      <c r="B68" s="2">
        <v>0</v>
      </c>
      <c r="C68" s="2">
        <v>1</v>
      </c>
      <c r="D68" s="2">
        <v>1</v>
      </c>
      <c r="E68" s="2">
        <v>3</v>
      </c>
      <c r="F68" s="2">
        <v>3</v>
      </c>
      <c r="G68" s="2">
        <v>2</v>
      </c>
      <c r="H68" s="2">
        <v>0</v>
      </c>
      <c r="I68" s="2">
        <v>0</v>
      </c>
      <c r="J68" s="2">
        <v>2</v>
      </c>
      <c r="K68" s="2">
        <v>0</v>
      </c>
      <c r="L68" s="2">
        <v>0</v>
      </c>
      <c r="M68" s="2">
        <v>20</v>
      </c>
      <c r="N68" s="5">
        <v>0.55208333333333337</v>
      </c>
      <c r="O68" s="5">
        <v>0</v>
      </c>
      <c r="P68" s="5">
        <v>0</v>
      </c>
      <c r="Q68" s="5">
        <v>0.55208333333333337</v>
      </c>
      <c r="R68" s="2">
        <v>0</v>
      </c>
      <c r="S68" s="2">
        <v>0</v>
      </c>
      <c r="T68" s="2">
        <v>0</v>
      </c>
      <c r="V68">
        <v>1</v>
      </c>
    </row>
    <row r="69" spans="1:22" ht="13.5" thickBot="1">
      <c r="A69" s="6" t="s">
        <v>4</v>
      </c>
      <c r="B69" s="7">
        <v>0</v>
      </c>
      <c r="C69" s="7">
        <v>1</v>
      </c>
      <c r="D69" s="7">
        <v>1</v>
      </c>
      <c r="E69" s="7">
        <v>6</v>
      </c>
      <c r="F69" s="7">
        <v>6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26</v>
      </c>
      <c r="N69" s="8">
        <v>0.71458333333333324</v>
      </c>
      <c r="O69" s="8">
        <v>7.013888888888889E-2</v>
      </c>
      <c r="P69" s="8">
        <v>4.027777777777778E-2</v>
      </c>
      <c r="Q69" s="8">
        <v>0.60416666666666663</v>
      </c>
      <c r="R69" s="7">
        <v>0</v>
      </c>
      <c r="S69" s="7">
        <v>0</v>
      </c>
      <c r="T69" s="7">
        <v>0</v>
      </c>
      <c r="V69">
        <v>1</v>
      </c>
    </row>
    <row r="70" spans="1:22" ht="13.5" thickBot="1">
      <c r="A70" s="1" t="s">
        <v>5</v>
      </c>
      <c r="B70" s="2">
        <v>0</v>
      </c>
      <c r="C70" s="2">
        <v>1</v>
      </c>
      <c r="D70" s="2">
        <v>1</v>
      </c>
      <c r="E70" s="2">
        <v>0</v>
      </c>
      <c r="F70" s="2">
        <v>0</v>
      </c>
      <c r="G70" s="2">
        <v>3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27</v>
      </c>
      <c r="N70" s="5">
        <v>0.83263888888888893</v>
      </c>
      <c r="O70" s="5">
        <v>0</v>
      </c>
      <c r="P70" s="5">
        <v>7.4305555555555555E-2</v>
      </c>
      <c r="Q70" s="5">
        <v>0.7583333333333333</v>
      </c>
      <c r="R70" s="2">
        <v>0</v>
      </c>
      <c r="S70" s="2">
        <v>0</v>
      </c>
      <c r="T70" s="2">
        <v>0</v>
      </c>
      <c r="V70">
        <v>1</v>
      </c>
    </row>
    <row r="71" spans="1:22" ht="13.5" thickBot="1">
      <c r="A71" s="6" t="s">
        <v>6</v>
      </c>
      <c r="B71" s="7">
        <v>0</v>
      </c>
      <c r="C71" s="7">
        <v>0</v>
      </c>
      <c r="D71" s="7">
        <v>0</v>
      </c>
      <c r="E71" s="7">
        <v>3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26</v>
      </c>
      <c r="N71" s="8">
        <v>0.79027777777777775</v>
      </c>
      <c r="O71" s="8">
        <v>7.013888888888889E-2</v>
      </c>
      <c r="P71" s="8">
        <v>7.7083333333333337E-2</v>
      </c>
      <c r="Q71" s="8">
        <v>0.6430555555555556</v>
      </c>
      <c r="R71" s="7">
        <v>1</v>
      </c>
      <c r="S71" s="7">
        <v>2</v>
      </c>
      <c r="T71" s="7">
        <v>33.299999999999997</v>
      </c>
      <c r="V71">
        <v>1</v>
      </c>
    </row>
    <row r="72" spans="1:22" ht="13.5" thickBot="1">
      <c r="A72" s="1" t="s">
        <v>25</v>
      </c>
      <c r="B72" s="2">
        <v>0</v>
      </c>
      <c r="C72" s="2">
        <v>0</v>
      </c>
      <c r="D72" s="2">
        <v>0</v>
      </c>
      <c r="E72" s="2">
        <v>1</v>
      </c>
      <c r="F72" s="2">
        <v>1</v>
      </c>
      <c r="G72" s="2">
        <v>0</v>
      </c>
      <c r="H72" s="2">
        <v>1</v>
      </c>
      <c r="I72" s="2">
        <v>2</v>
      </c>
      <c r="J72" s="2">
        <v>2</v>
      </c>
      <c r="K72" s="2">
        <v>0</v>
      </c>
      <c r="L72" s="2">
        <v>0</v>
      </c>
      <c r="M72" s="2">
        <v>18</v>
      </c>
      <c r="N72" s="5">
        <v>0.41736111111111113</v>
      </c>
      <c r="O72" s="5">
        <v>0</v>
      </c>
      <c r="P72" s="5">
        <v>6.9444444444444441E-3</v>
      </c>
      <c r="Q72" s="5">
        <v>0.41041666666666665</v>
      </c>
      <c r="R72" s="2">
        <v>0</v>
      </c>
      <c r="S72" s="2">
        <v>0</v>
      </c>
      <c r="T72" s="2">
        <v>0</v>
      </c>
      <c r="V72">
        <v>1</v>
      </c>
    </row>
    <row r="73" spans="1:22" ht="13.5" thickBot="1">
      <c r="A73" s="6" t="s">
        <v>20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15</v>
      </c>
      <c r="N73" s="8">
        <v>0.40069444444444446</v>
      </c>
      <c r="O73" s="8">
        <v>0</v>
      </c>
      <c r="P73" s="8">
        <v>1.5277777777777777E-2</v>
      </c>
      <c r="Q73" s="8">
        <v>0.38541666666666669</v>
      </c>
      <c r="R73" s="7">
        <v>0</v>
      </c>
      <c r="S73" s="7">
        <v>0</v>
      </c>
      <c r="T73" s="7">
        <v>0</v>
      </c>
      <c r="V73">
        <v>1</v>
      </c>
    </row>
    <row r="74" spans="1:22" ht="13.5" thickBot="1">
      <c r="A74" s="1" t="s">
        <v>10</v>
      </c>
      <c r="B74" s="2">
        <v>0</v>
      </c>
      <c r="C74" s="2">
        <v>0</v>
      </c>
      <c r="D74" s="2">
        <v>1</v>
      </c>
      <c r="E74" s="2">
        <v>3</v>
      </c>
      <c r="F74" s="2">
        <v>3</v>
      </c>
      <c r="G74" s="2">
        <v>5</v>
      </c>
      <c r="H74" s="2">
        <v>0</v>
      </c>
      <c r="I74" s="2">
        <v>0</v>
      </c>
      <c r="J74" s="2">
        <v>4</v>
      </c>
      <c r="K74" s="2">
        <v>0</v>
      </c>
      <c r="L74" s="2">
        <v>0</v>
      </c>
      <c r="M74" s="2">
        <v>34</v>
      </c>
      <c r="N74" s="5">
        <v>0.90208333333333324</v>
      </c>
      <c r="O74" s="5">
        <v>2.0833333333333333E-3</v>
      </c>
      <c r="P74" s="5">
        <v>7.2916666666666671E-2</v>
      </c>
      <c r="Q74" s="5">
        <v>0.82708333333333339</v>
      </c>
      <c r="R74" s="2">
        <v>0</v>
      </c>
      <c r="S74" s="2">
        <v>0</v>
      </c>
      <c r="T74" s="2">
        <v>0</v>
      </c>
      <c r="V74">
        <v>1</v>
      </c>
    </row>
    <row r="75" spans="1:22" ht="13.5" thickBot="1">
      <c r="A75" s="6" t="s">
        <v>11</v>
      </c>
      <c r="B75" s="7">
        <v>0</v>
      </c>
      <c r="C75" s="7">
        <v>0</v>
      </c>
      <c r="D75" s="7">
        <v>0</v>
      </c>
      <c r="E75" s="7">
        <v>2</v>
      </c>
      <c r="F75" s="7">
        <v>2</v>
      </c>
      <c r="G75" s="7">
        <v>1</v>
      </c>
      <c r="H75" s="7">
        <v>0</v>
      </c>
      <c r="I75" s="7">
        <v>0</v>
      </c>
      <c r="J75" s="7">
        <v>3</v>
      </c>
      <c r="K75" s="7">
        <v>0</v>
      </c>
      <c r="L75" s="7">
        <v>0</v>
      </c>
      <c r="M75" s="7">
        <v>18</v>
      </c>
      <c r="N75" s="8">
        <v>0.43194444444444446</v>
      </c>
      <c r="O75" s="8">
        <v>0</v>
      </c>
      <c r="P75" s="8">
        <v>4.2361111111111106E-2</v>
      </c>
      <c r="Q75" s="8">
        <v>0.38958333333333334</v>
      </c>
      <c r="R75" s="7">
        <v>8</v>
      </c>
      <c r="S75" s="7">
        <v>6</v>
      </c>
      <c r="T75" s="7">
        <v>57.1</v>
      </c>
      <c r="V75">
        <v>1</v>
      </c>
    </row>
    <row r="76" spans="1:22" ht="13.5" thickBot="1">
      <c r="A76" s="1" t="s">
        <v>12</v>
      </c>
      <c r="B76" s="2">
        <v>0</v>
      </c>
      <c r="C76" s="2">
        <v>0</v>
      </c>
      <c r="D76" s="2">
        <v>0</v>
      </c>
      <c r="E76" s="2">
        <v>2</v>
      </c>
      <c r="F76" s="2">
        <v>2</v>
      </c>
      <c r="G76" s="2">
        <v>1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24</v>
      </c>
      <c r="N76" s="5">
        <v>0.76388888888888884</v>
      </c>
      <c r="O76" s="5">
        <v>7.7083333333333337E-2</v>
      </c>
      <c r="P76" s="5">
        <v>3.6805555555555557E-2</v>
      </c>
      <c r="Q76" s="5">
        <v>0.65</v>
      </c>
      <c r="R76" s="2">
        <v>8</v>
      </c>
      <c r="S76" s="2">
        <v>7</v>
      </c>
      <c r="T76" s="2">
        <v>53.3</v>
      </c>
      <c r="V76">
        <v>1</v>
      </c>
    </row>
    <row r="77" spans="1:22" ht="13.5" thickBot="1">
      <c r="A77" s="6" t="s">
        <v>13</v>
      </c>
      <c r="B77" s="7">
        <v>0</v>
      </c>
      <c r="C77" s="7">
        <v>1</v>
      </c>
      <c r="D77" s="7">
        <v>1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4</v>
      </c>
      <c r="K77" s="7">
        <v>0</v>
      </c>
      <c r="L77" s="7">
        <v>1</v>
      </c>
      <c r="M77" s="7">
        <v>23</v>
      </c>
      <c r="N77" s="8">
        <v>0.62777777777777777</v>
      </c>
      <c r="O77" s="8">
        <v>1.3194444444444444E-2</v>
      </c>
      <c r="P77" s="8">
        <v>0</v>
      </c>
      <c r="Q77" s="8">
        <v>0.61458333333333337</v>
      </c>
      <c r="R77" s="7">
        <v>1</v>
      </c>
      <c r="S77" s="7">
        <v>0</v>
      </c>
      <c r="T77" s="7">
        <v>100</v>
      </c>
      <c r="V77">
        <v>1</v>
      </c>
    </row>
    <row r="78" spans="1:22" ht="13.5" thickBot="1">
      <c r="A78" s="1" t="s">
        <v>14</v>
      </c>
      <c r="B78" s="2">
        <v>0</v>
      </c>
      <c r="C78" s="2">
        <v>0</v>
      </c>
      <c r="D78" s="2">
        <v>1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1</v>
      </c>
      <c r="K78" s="2">
        <v>1</v>
      </c>
      <c r="L78" s="2">
        <v>1</v>
      </c>
      <c r="M78" s="2">
        <v>25</v>
      </c>
      <c r="N78" s="5">
        <v>0.7583333333333333</v>
      </c>
      <c r="O78" s="5">
        <v>7.013888888888889E-2</v>
      </c>
      <c r="P78" s="5">
        <v>5.9722222222222225E-2</v>
      </c>
      <c r="Q78" s="5">
        <v>0.62847222222222221</v>
      </c>
      <c r="R78" s="2">
        <v>12</v>
      </c>
      <c r="S78" s="2">
        <v>4</v>
      </c>
      <c r="T78" s="2">
        <v>75</v>
      </c>
      <c r="V78">
        <v>1</v>
      </c>
    </row>
    <row r="79" spans="1:22" ht="13.5" thickBot="1">
      <c r="A79" s="6" t="s">
        <v>15</v>
      </c>
      <c r="B79" s="7">
        <v>0</v>
      </c>
      <c r="C79" s="7">
        <v>0</v>
      </c>
      <c r="D79" s="7">
        <v>1</v>
      </c>
      <c r="E79" s="7">
        <v>2</v>
      </c>
      <c r="F79" s="7">
        <v>2</v>
      </c>
      <c r="G79" s="7">
        <v>6</v>
      </c>
      <c r="H79" s="7">
        <v>0</v>
      </c>
      <c r="I79" s="7">
        <v>0</v>
      </c>
      <c r="J79" s="7">
        <v>1</v>
      </c>
      <c r="K79" s="7">
        <v>1</v>
      </c>
      <c r="L79" s="7">
        <v>0</v>
      </c>
      <c r="M79" s="7">
        <v>29</v>
      </c>
      <c r="N79" s="8">
        <v>0.85486111111111107</v>
      </c>
      <c r="O79" s="8">
        <v>4.1666666666666666E-3</v>
      </c>
      <c r="P79" s="8">
        <v>7.4305555555555555E-2</v>
      </c>
      <c r="Q79" s="8">
        <v>0.77638888888888891</v>
      </c>
      <c r="R79" s="7">
        <v>0</v>
      </c>
      <c r="S79" s="7">
        <v>0</v>
      </c>
      <c r="T79" s="7">
        <v>0</v>
      </c>
      <c r="V79">
        <v>1</v>
      </c>
    </row>
    <row r="80" spans="1:22" ht="13.5" thickBot="1">
      <c r="A80" s="1" t="s">
        <v>16</v>
      </c>
      <c r="B80" s="2">
        <v>0</v>
      </c>
      <c r="C80" s="2">
        <v>0</v>
      </c>
      <c r="D80" s="2">
        <v>0</v>
      </c>
      <c r="E80" s="2">
        <v>1</v>
      </c>
      <c r="F80" s="2">
        <v>1</v>
      </c>
      <c r="G80" s="2">
        <v>1</v>
      </c>
      <c r="H80" s="2">
        <v>1</v>
      </c>
      <c r="I80" s="2">
        <v>2</v>
      </c>
      <c r="J80" s="2">
        <v>2</v>
      </c>
      <c r="K80" s="2">
        <v>0</v>
      </c>
      <c r="L80" s="2">
        <v>0</v>
      </c>
      <c r="M80" s="2">
        <v>25</v>
      </c>
      <c r="N80" s="5">
        <v>0.6777777777777777</v>
      </c>
      <c r="O80" s="5">
        <v>0</v>
      </c>
      <c r="P80" s="5">
        <v>1.9444444444444445E-2</v>
      </c>
      <c r="Q80" s="5">
        <v>0.65833333333333333</v>
      </c>
      <c r="R80" s="2">
        <v>0</v>
      </c>
      <c r="S80" s="2">
        <v>0</v>
      </c>
      <c r="T80" s="2">
        <v>0</v>
      </c>
      <c r="V80">
        <v>1</v>
      </c>
    </row>
    <row r="81" spans="1:22" ht="13.5" thickBot="1">
      <c r="A81" s="6" t="s">
        <v>134</v>
      </c>
      <c r="B81" s="7">
        <v>0</v>
      </c>
      <c r="C81" s="7">
        <v>0</v>
      </c>
      <c r="D81" s="7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2</v>
      </c>
      <c r="M81" s="7">
        <v>19</v>
      </c>
      <c r="N81" s="8">
        <v>0.58680555555555558</v>
      </c>
      <c r="O81" s="8">
        <v>0</v>
      </c>
      <c r="P81" s="8">
        <v>0</v>
      </c>
      <c r="Q81" s="8">
        <v>0.58680555555555558</v>
      </c>
      <c r="R81" s="7">
        <v>0</v>
      </c>
      <c r="S81" s="7">
        <v>2</v>
      </c>
      <c r="T81" s="7">
        <v>0</v>
      </c>
      <c r="V81">
        <v>1</v>
      </c>
    </row>
    <row r="82" spans="1:22">
      <c r="V82">
        <v>1</v>
      </c>
    </row>
    <row r="83" spans="1:22">
      <c r="A83" s="35" t="s">
        <v>142</v>
      </c>
      <c r="V83">
        <v>1</v>
      </c>
    </row>
    <row r="84" spans="1:22" ht="13.5" thickBot="1">
      <c r="A84" s="1" t="s">
        <v>0</v>
      </c>
      <c r="B84" s="2">
        <v>0</v>
      </c>
      <c r="C84" s="2">
        <v>0</v>
      </c>
      <c r="D84" s="2">
        <v>0</v>
      </c>
      <c r="E84" s="2">
        <v>3</v>
      </c>
      <c r="F84" s="2">
        <v>3</v>
      </c>
      <c r="G84" s="2">
        <v>1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27</v>
      </c>
      <c r="N84" s="4">
        <v>1.0250000000000001</v>
      </c>
      <c r="O84" s="5">
        <v>0.23402777777777781</v>
      </c>
      <c r="P84" s="5">
        <v>0.12152777777777778</v>
      </c>
      <c r="Q84" s="5">
        <v>0.6694444444444444</v>
      </c>
      <c r="R84" s="2">
        <v>0</v>
      </c>
      <c r="S84" s="2">
        <v>0</v>
      </c>
      <c r="T84" s="2">
        <v>0</v>
      </c>
      <c r="V84">
        <v>1</v>
      </c>
    </row>
    <row r="85" spans="1:22" ht="13.5" thickBot="1">
      <c r="A85" s="6" t="s">
        <v>1</v>
      </c>
      <c r="B85" s="7">
        <v>0</v>
      </c>
      <c r="C85" s="7">
        <v>1</v>
      </c>
      <c r="D85" s="7">
        <v>1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7">
        <v>2</v>
      </c>
      <c r="K85" s="7">
        <v>1</v>
      </c>
      <c r="L85" s="7">
        <v>0</v>
      </c>
      <c r="M85" s="7">
        <v>23</v>
      </c>
      <c r="N85" s="8">
        <v>0.72986111111111107</v>
      </c>
      <c r="O85" s="8">
        <v>0.13194444444444445</v>
      </c>
      <c r="P85" s="8">
        <v>0</v>
      </c>
      <c r="Q85" s="8">
        <v>0.59791666666666665</v>
      </c>
      <c r="R85" s="7">
        <v>0</v>
      </c>
      <c r="S85" s="7">
        <v>0</v>
      </c>
      <c r="T85" s="7">
        <v>0</v>
      </c>
      <c r="V85">
        <v>1</v>
      </c>
    </row>
    <row r="86" spans="1:22" ht="13.5" thickBot="1">
      <c r="A86" s="1" t="s">
        <v>2</v>
      </c>
      <c r="B86" s="2">
        <v>0</v>
      </c>
      <c r="C86" s="2">
        <v>1</v>
      </c>
      <c r="D86" s="2">
        <v>1</v>
      </c>
      <c r="E86" s="2">
        <v>3</v>
      </c>
      <c r="F86" s="2">
        <v>3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23</v>
      </c>
      <c r="N86" s="5">
        <v>0.73402777777777783</v>
      </c>
      <c r="O86" s="5">
        <v>0.13194444444444445</v>
      </c>
      <c r="P86" s="5">
        <v>5.9027777777777783E-2</v>
      </c>
      <c r="Q86" s="5">
        <v>0.54305555555555551</v>
      </c>
      <c r="R86" s="2">
        <v>3</v>
      </c>
      <c r="S86" s="2">
        <v>5</v>
      </c>
      <c r="T86" s="2">
        <v>37.5</v>
      </c>
      <c r="V86">
        <v>1</v>
      </c>
    </row>
    <row r="87" spans="1:22" ht="13.5" thickBot="1">
      <c r="A87" s="6" t="s">
        <v>3</v>
      </c>
      <c r="B87" s="7">
        <v>0</v>
      </c>
      <c r="C87" s="7">
        <v>0</v>
      </c>
      <c r="D87" s="7">
        <v>2</v>
      </c>
      <c r="E87" s="7">
        <v>2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26</v>
      </c>
      <c r="N87" s="8">
        <v>0.91249999999999998</v>
      </c>
      <c r="O87" s="8">
        <v>0.12638888888888888</v>
      </c>
      <c r="P87" s="8">
        <v>5.7638888888888885E-2</v>
      </c>
      <c r="Q87" s="8">
        <v>0.7284722222222223</v>
      </c>
      <c r="R87" s="7">
        <v>0</v>
      </c>
      <c r="S87" s="7">
        <v>0</v>
      </c>
      <c r="T87" s="7">
        <v>0</v>
      </c>
      <c r="V87">
        <v>1</v>
      </c>
    </row>
    <row r="88" spans="1:22" ht="13.5" thickBot="1">
      <c r="A88" s="1" t="s">
        <v>133</v>
      </c>
      <c r="B88" s="2">
        <v>0</v>
      </c>
      <c r="C88" s="2">
        <v>0</v>
      </c>
      <c r="D88" s="2">
        <v>0</v>
      </c>
      <c r="E88" s="2">
        <v>1</v>
      </c>
      <c r="F88" s="2">
        <v>1</v>
      </c>
      <c r="G88" s="2">
        <v>0</v>
      </c>
      <c r="H88" s="2">
        <v>1</v>
      </c>
      <c r="I88" s="2">
        <v>2</v>
      </c>
      <c r="J88" s="2">
        <v>2</v>
      </c>
      <c r="K88" s="2">
        <v>0</v>
      </c>
      <c r="L88" s="2">
        <v>0</v>
      </c>
      <c r="M88" s="2">
        <v>19</v>
      </c>
      <c r="N88" s="5">
        <v>0.56597222222222221</v>
      </c>
      <c r="O88" s="5">
        <v>0</v>
      </c>
      <c r="P88" s="5">
        <v>0</v>
      </c>
      <c r="Q88" s="5">
        <v>0.56597222222222221</v>
      </c>
      <c r="R88" s="2">
        <v>0</v>
      </c>
      <c r="S88" s="2">
        <v>0</v>
      </c>
      <c r="T88" s="2">
        <v>0</v>
      </c>
      <c r="V88">
        <v>1</v>
      </c>
    </row>
    <row r="89" spans="1:22" ht="13.5" thickBot="1">
      <c r="A89" s="6" t="s">
        <v>4</v>
      </c>
      <c r="B89" s="7">
        <v>0</v>
      </c>
      <c r="C89" s="7">
        <v>0</v>
      </c>
      <c r="D89" s="7">
        <v>2</v>
      </c>
      <c r="E89" s="7">
        <v>2</v>
      </c>
      <c r="F89" s="7">
        <v>2</v>
      </c>
      <c r="G89" s="7">
        <v>0</v>
      </c>
      <c r="H89" s="7">
        <v>1</v>
      </c>
      <c r="I89" s="7">
        <v>2</v>
      </c>
      <c r="J89" s="7">
        <v>0</v>
      </c>
      <c r="K89" s="7">
        <v>0</v>
      </c>
      <c r="L89" s="7">
        <v>0</v>
      </c>
      <c r="M89" s="7">
        <v>23</v>
      </c>
      <c r="N89" s="8">
        <v>0.75277777777777777</v>
      </c>
      <c r="O89" s="8">
        <v>0.11805555555555557</v>
      </c>
      <c r="P89" s="8">
        <v>4.6527777777777779E-2</v>
      </c>
      <c r="Q89" s="8">
        <v>0.58819444444444446</v>
      </c>
      <c r="R89" s="7">
        <v>0</v>
      </c>
      <c r="S89" s="7">
        <v>0</v>
      </c>
      <c r="T89" s="7">
        <v>0</v>
      </c>
      <c r="V89">
        <v>1</v>
      </c>
    </row>
    <row r="90" spans="1:22" ht="13.5" thickBot="1">
      <c r="A90" s="1" t="s">
        <v>5</v>
      </c>
      <c r="B90" s="2">
        <v>1</v>
      </c>
      <c r="C90" s="2">
        <v>0</v>
      </c>
      <c r="D90" s="2">
        <v>1</v>
      </c>
      <c r="E90" s="2">
        <v>2</v>
      </c>
      <c r="F90" s="2">
        <v>1</v>
      </c>
      <c r="G90" s="2">
        <v>2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23</v>
      </c>
      <c r="N90" s="5">
        <v>0.76874999999999993</v>
      </c>
      <c r="O90" s="5">
        <v>0</v>
      </c>
      <c r="P90" s="5">
        <v>9.0277777777777776E-2</v>
      </c>
      <c r="Q90" s="5">
        <v>0.67847222222222225</v>
      </c>
      <c r="R90" s="2">
        <v>0</v>
      </c>
      <c r="S90" s="2">
        <v>0</v>
      </c>
      <c r="T90" s="2">
        <v>0</v>
      </c>
      <c r="V90">
        <v>1</v>
      </c>
    </row>
    <row r="91" spans="1:22" ht="13.5" thickBot="1">
      <c r="A91" s="6" t="s">
        <v>6</v>
      </c>
      <c r="B91" s="7">
        <v>1</v>
      </c>
      <c r="C91" s="7">
        <v>1</v>
      </c>
      <c r="D91" s="7">
        <v>2</v>
      </c>
      <c r="E91" s="7">
        <v>4</v>
      </c>
      <c r="F91" s="7">
        <v>3</v>
      </c>
      <c r="G91" s="7">
        <v>1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23</v>
      </c>
      <c r="N91" s="8">
        <v>0.77013888888888893</v>
      </c>
      <c r="O91" s="8">
        <v>0.11805555555555557</v>
      </c>
      <c r="P91" s="8">
        <v>0.10833333333333334</v>
      </c>
      <c r="Q91" s="8">
        <v>0.54375000000000007</v>
      </c>
      <c r="R91" s="7">
        <v>5</v>
      </c>
      <c r="S91" s="7">
        <v>1</v>
      </c>
      <c r="T91" s="7">
        <v>83.3</v>
      </c>
      <c r="V91">
        <v>1</v>
      </c>
    </row>
    <row r="92" spans="1:22" ht="13.5" thickBot="1">
      <c r="A92" s="1" t="s">
        <v>25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12</v>
      </c>
      <c r="N92" s="5">
        <v>0.26805555555555555</v>
      </c>
      <c r="O92" s="5">
        <v>0</v>
      </c>
      <c r="P92" s="5">
        <v>3.6805555555555557E-2</v>
      </c>
      <c r="Q92" s="5">
        <v>0.23124999999999998</v>
      </c>
      <c r="R92" s="2">
        <v>0</v>
      </c>
      <c r="S92" s="2">
        <v>0</v>
      </c>
      <c r="T92" s="2">
        <v>0</v>
      </c>
      <c r="V92">
        <v>1</v>
      </c>
    </row>
    <row r="93" spans="1:22" ht="13.5" thickBot="1">
      <c r="A93" s="6" t="s">
        <v>20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2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10</v>
      </c>
      <c r="N93" s="8">
        <v>0.25138888888888888</v>
      </c>
      <c r="O93" s="8">
        <v>0</v>
      </c>
      <c r="P93" s="8">
        <v>2.4999999999999998E-2</v>
      </c>
      <c r="Q93" s="8">
        <v>0.22638888888888889</v>
      </c>
      <c r="R93" s="7">
        <v>0</v>
      </c>
      <c r="S93" s="7">
        <v>0</v>
      </c>
      <c r="T93" s="7">
        <v>0</v>
      </c>
      <c r="V93">
        <v>1</v>
      </c>
    </row>
    <row r="94" spans="1:22" ht="13.5" thickBot="1">
      <c r="A94" s="1" t="s">
        <v>10</v>
      </c>
      <c r="B94" s="2">
        <v>0</v>
      </c>
      <c r="C94" s="2">
        <v>0</v>
      </c>
      <c r="D94" s="2">
        <v>0</v>
      </c>
      <c r="E94" s="2">
        <v>1</v>
      </c>
      <c r="F94" s="2">
        <v>1</v>
      </c>
      <c r="G94" s="2">
        <v>2</v>
      </c>
      <c r="H94" s="2">
        <v>0</v>
      </c>
      <c r="I94" s="2">
        <v>0</v>
      </c>
      <c r="J94" s="2">
        <v>3</v>
      </c>
      <c r="K94" s="2">
        <v>0</v>
      </c>
      <c r="L94" s="2">
        <v>0</v>
      </c>
      <c r="M94" s="2">
        <v>28</v>
      </c>
      <c r="N94" s="5">
        <v>0.76874999999999993</v>
      </c>
      <c r="O94" s="5">
        <v>0</v>
      </c>
      <c r="P94" s="5">
        <v>0.13402777777777777</v>
      </c>
      <c r="Q94" s="5">
        <v>0.63472222222222219</v>
      </c>
      <c r="R94" s="2">
        <v>0</v>
      </c>
      <c r="S94" s="2">
        <v>0</v>
      </c>
      <c r="T94" s="2">
        <v>0</v>
      </c>
      <c r="V94">
        <v>1</v>
      </c>
    </row>
    <row r="95" spans="1:22" ht="13.5" thickBot="1">
      <c r="A95" s="6" t="s">
        <v>11</v>
      </c>
      <c r="B95" s="7">
        <v>0</v>
      </c>
      <c r="C95" s="7">
        <v>0</v>
      </c>
      <c r="D95" s="7">
        <v>0</v>
      </c>
      <c r="E95" s="7">
        <v>2</v>
      </c>
      <c r="F95" s="7">
        <v>2</v>
      </c>
      <c r="G95" s="7">
        <v>2</v>
      </c>
      <c r="H95" s="7">
        <v>1</v>
      </c>
      <c r="I95" s="7">
        <v>2</v>
      </c>
      <c r="J95" s="7">
        <v>1</v>
      </c>
      <c r="K95" s="7">
        <v>0</v>
      </c>
      <c r="L95" s="7">
        <v>0</v>
      </c>
      <c r="M95" s="7">
        <v>17</v>
      </c>
      <c r="N95" s="8">
        <v>0.40347222222222223</v>
      </c>
      <c r="O95" s="8">
        <v>0</v>
      </c>
      <c r="P95" s="8">
        <v>5.9722222222222225E-2</v>
      </c>
      <c r="Q95" s="8">
        <v>0.34375</v>
      </c>
      <c r="R95" s="7">
        <v>5</v>
      </c>
      <c r="S95" s="7">
        <v>2</v>
      </c>
      <c r="T95" s="7">
        <v>71.400000000000006</v>
      </c>
      <c r="V95">
        <v>1</v>
      </c>
    </row>
    <row r="96" spans="1:22" ht="13.5" thickBot="1">
      <c r="A96" s="1" t="s">
        <v>12</v>
      </c>
      <c r="B96" s="2">
        <v>0</v>
      </c>
      <c r="C96" s="2">
        <v>2</v>
      </c>
      <c r="D96" s="2">
        <v>2</v>
      </c>
      <c r="E96" s="2">
        <v>2</v>
      </c>
      <c r="F96" s="2">
        <v>2</v>
      </c>
      <c r="G96" s="2">
        <v>2</v>
      </c>
      <c r="H96" s="2">
        <v>0</v>
      </c>
      <c r="I96" s="2">
        <v>0</v>
      </c>
      <c r="J96" s="2">
        <v>1</v>
      </c>
      <c r="K96" s="2">
        <v>1</v>
      </c>
      <c r="L96" s="2">
        <v>0</v>
      </c>
      <c r="M96" s="2">
        <v>25</v>
      </c>
      <c r="N96" s="5">
        <v>0.79652777777777783</v>
      </c>
      <c r="O96" s="5">
        <v>0.12361111111111112</v>
      </c>
      <c r="P96" s="5">
        <v>0.13125000000000001</v>
      </c>
      <c r="Q96" s="5">
        <v>0.54166666666666663</v>
      </c>
      <c r="R96" s="2">
        <v>12</v>
      </c>
      <c r="S96" s="2">
        <v>2</v>
      </c>
      <c r="T96" s="2">
        <v>85.7</v>
      </c>
      <c r="V96">
        <v>1</v>
      </c>
    </row>
    <row r="97" spans="1:22" ht="13.5" thickBot="1">
      <c r="A97" s="6" t="s">
        <v>13</v>
      </c>
      <c r="B97" s="7">
        <v>0</v>
      </c>
      <c r="C97" s="7">
        <v>0</v>
      </c>
      <c r="D97" s="7">
        <v>0</v>
      </c>
      <c r="E97" s="7">
        <v>2</v>
      </c>
      <c r="F97" s="7">
        <v>2</v>
      </c>
      <c r="G97" s="7">
        <v>0</v>
      </c>
      <c r="H97" s="7">
        <v>0</v>
      </c>
      <c r="I97" s="7">
        <v>0</v>
      </c>
      <c r="J97" s="7">
        <v>3</v>
      </c>
      <c r="K97" s="7">
        <v>0</v>
      </c>
      <c r="L97" s="7">
        <v>0</v>
      </c>
      <c r="M97" s="7">
        <v>24</v>
      </c>
      <c r="N97" s="8">
        <v>0.69236111111111109</v>
      </c>
      <c r="O97" s="8">
        <v>4.5833333333333337E-2</v>
      </c>
      <c r="P97" s="8">
        <v>0</v>
      </c>
      <c r="Q97" s="8">
        <v>0.64652777777777781</v>
      </c>
      <c r="R97" s="7">
        <v>0</v>
      </c>
      <c r="S97" s="7">
        <v>0</v>
      </c>
      <c r="T97" s="7">
        <v>0</v>
      </c>
      <c r="V97">
        <v>1</v>
      </c>
    </row>
    <row r="98" spans="1:22" ht="13.5" thickBot="1">
      <c r="A98" s="1" t="s">
        <v>14</v>
      </c>
      <c r="B98" s="2">
        <v>0</v>
      </c>
      <c r="C98" s="2">
        <v>0</v>
      </c>
      <c r="D98" s="2">
        <v>0</v>
      </c>
      <c r="E98" s="2">
        <v>1</v>
      </c>
      <c r="F98" s="2">
        <v>1</v>
      </c>
      <c r="G98" s="2">
        <v>1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27</v>
      </c>
      <c r="N98" s="5">
        <v>0.78680555555555554</v>
      </c>
      <c r="O98" s="5">
        <v>0.11805555555555557</v>
      </c>
      <c r="P98" s="5">
        <v>6.805555555555555E-2</v>
      </c>
      <c r="Q98" s="5">
        <v>0.60069444444444442</v>
      </c>
      <c r="R98" s="2">
        <v>10</v>
      </c>
      <c r="S98" s="2">
        <v>10</v>
      </c>
      <c r="T98" s="2">
        <v>50</v>
      </c>
      <c r="V98">
        <v>1</v>
      </c>
    </row>
    <row r="99" spans="1:22" ht="13.5" thickBot="1">
      <c r="A99" s="6" t="s">
        <v>15</v>
      </c>
      <c r="B99" s="7">
        <v>0</v>
      </c>
      <c r="C99" s="7">
        <v>0</v>
      </c>
      <c r="D99" s="7">
        <v>1</v>
      </c>
      <c r="E99" s="7">
        <v>2</v>
      </c>
      <c r="F99" s="7">
        <v>2</v>
      </c>
      <c r="G99" s="7">
        <v>2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22</v>
      </c>
      <c r="N99" s="8">
        <v>0.71805555555555556</v>
      </c>
      <c r="O99" s="8">
        <v>1.5972222222222224E-2</v>
      </c>
      <c r="P99" s="8">
        <v>9.0277777777777776E-2</v>
      </c>
      <c r="Q99" s="8">
        <v>0.6118055555555556</v>
      </c>
      <c r="R99" s="7">
        <v>0</v>
      </c>
      <c r="S99" s="7">
        <v>0</v>
      </c>
      <c r="T99" s="7">
        <v>0</v>
      </c>
      <c r="V99">
        <v>1</v>
      </c>
    </row>
    <row r="100" spans="1:22" ht="13.5" thickBot="1">
      <c r="A100" s="1" t="s">
        <v>16</v>
      </c>
      <c r="B100" s="2">
        <v>0</v>
      </c>
      <c r="C100" s="2">
        <v>0</v>
      </c>
      <c r="D100" s="2">
        <v>2</v>
      </c>
      <c r="E100" s="2">
        <v>1</v>
      </c>
      <c r="F100" s="2">
        <v>1</v>
      </c>
      <c r="G100" s="2">
        <v>2</v>
      </c>
      <c r="H100" s="2">
        <v>1</v>
      </c>
      <c r="I100" s="2">
        <v>2</v>
      </c>
      <c r="J100" s="2">
        <v>0</v>
      </c>
      <c r="K100" s="2">
        <v>0</v>
      </c>
      <c r="L100" s="2">
        <v>0</v>
      </c>
      <c r="M100" s="2">
        <v>25</v>
      </c>
      <c r="N100" s="5">
        <v>0.68680555555555556</v>
      </c>
      <c r="O100" s="5">
        <v>0</v>
      </c>
      <c r="P100" s="5">
        <v>4.5138888888888888E-2</v>
      </c>
      <c r="Q100" s="5">
        <v>0.64166666666666672</v>
      </c>
      <c r="R100" s="2">
        <v>0</v>
      </c>
      <c r="S100" s="2">
        <v>0</v>
      </c>
      <c r="T100" s="2">
        <v>0</v>
      </c>
      <c r="V100">
        <v>1</v>
      </c>
    </row>
    <row r="101" spans="1:22" ht="13.5" thickBot="1">
      <c r="A101" s="6" t="s">
        <v>134</v>
      </c>
      <c r="B101" s="7">
        <v>1</v>
      </c>
      <c r="C101" s="7">
        <v>0</v>
      </c>
      <c r="D101" s="7">
        <v>1</v>
      </c>
      <c r="E101" s="7">
        <v>4</v>
      </c>
      <c r="F101" s="7">
        <v>3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18</v>
      </c>
      <c r="N101" s="8">
        <v>0.60486111111111118</v>
      </c>
      <c r="O101" s="8">
        <v>8.6111111111111124E-2</v>
      </c>
      <c r="P101" s="8">
        <v>4.1666666666666666E-3</v>
      </c>
      <c r="Q101" s="8">
        <v>0.51458333333333328</v>
      </c>
      <c r="R101" s="7">
        <v>1</v>
      </c>
      <c r="S101" s="7">
        <v>1</v>
      </c>
      <c r="T101" s="7">
        <v>50</v>
      </c>
      <c r="V101">
        <v>1</v>
      </c>
    </row>
    <row r="102" spans="1:22">
      <c r="V102">
        <v>1</v>
      </c>
    </row>
    <row r="103" spans="1:22">
      <c r="A103" s="35" t="s">
        <v>143</v>
      </c>
      <c r="V103">
        <v>1</v>
      </c>
    </row>
    <row r="104" spans="1:22" ht="13.5" thickBot="1">
      <c r="A104" s="1" t="s">
        <v>0</v>
      </c>
      <c r="B104" s="2">
        <v>0</v>
      </c>
      <c r="C104" s="2">
        <v>0</v>
      </c>
      <c r="D104" s="2">
        <v>0</v>
      </c>
      <c r="E104" s="2">
        <v>2</v>
      </c>
      <c r="F104" s="2">
        <v>2</v>
      </c>
      <c r="G104" s="2">
        <v>2</v>
      </c>
      <c r="H104" s="2">
        <v>0</v>
      </c>
      <c r="I104" s="2">
        <v>0</v>
      </c>
      <c r="J104" s="2">
        <v>1</v>
      </c>
      <c r="K104" s="2">
        <v>0</v>
      </c>
      <c r="L104" s="2">
        <v>1</v>
      </c>
      <c r="M104" s="2">
        <v>27</v>
      </c>
      <c r="N104" s="4">
        <v>1.0493055555555555</v>
      </c>
      <c r="O104" s="5">
        <v>0.10069444444444443</v>
      </c>
      <c r="P104" s="5">
        <v>9.930555555555555E-2</v>
      </c>
      <c r="Q104" s="5">
        <v>0.84930555555555554</v>
      </c>
      <c r="R104" s="2">
        <v>0</v>
      </c>
      <c r="S104" s="2">
        <v>0</v>
      </c>
      <c r="T104" s="2">
        <v>0</v>
      </c>
      <c r="V104">
        <v>1</v>
      </c>
    </row>
    <row r="105" spans="1:22" ht="13.5" thickBot="1">
      <c r="A105" s="6" t="s">
        <v>1</v>
      </c>
      <c r="B105" s="7">
        <v>0</v>
      </c>
      <c r="C105" s="7">
        <v>0</v>
      </c>
      <c r="D105" s="7">
        <v>-1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0</v>
      </c>
      <c r="M105" s="7">
        <v>21</v>
      </c>
      <c r="N105" s="8">
        <v>0.70416666666666661</v>
      </c>
      <c r="O105" s="8">
        <v>0</v>
      </c>
      <c r="P105" s="8">
        <v>2.2916666666666669E-2</v>
      </c>
      <c r="Q105" s="8">
        <v>0.68125000000000002</v>
      </c>
      <c r="R105" s="7">
        <v>0</v>
      </c>
      <c r="S105" s="7">
        <v>0</v>
      </c>
      <c r="T105" s="7">
        <v>0</v>
      </c>
      <c r="V105">
        <v>1</v>
      </c>
    </row>
    <row r="106" spans="1:22" ht="13.5" thickBot="1">
      <c r="A106" s="1" t="s">
        <v>2</v>
      </c>
      <c r="B106" s="2">
        <v>0</v>
      </c>
      <c r="C106" s="2">
        <v>0</v>
      </c>
      <c r="D106" s="2">
        <v>-1</v>
      </c>
      <c r="E106" s="2">
        <v>5</v>
      </c>
      <c r="F106" s="2">
        <v>5</v>
      </c>
      <c r="G106" s="2">
        <v>0</v>
      </c>
      <c r="H106" s="2">
        <v>1</v>
      </c>
      <c r="I106" s="2">
        <v>2</v>
      </c>
      <c r="J106" s="2">
        <v>1</v>
      </c>
      <c r="K106" s="2">
        <v>0</v>
      </c>
      <c r="L106" s="2">
        <v>1</v>
      </c>
      <c r="M106" s="2">
        <v>23</v>
      </c>
      <c r="N106" s="5">
        <v>0.70208333333333339</v>
      </c>
      <c r="O106" s="5">
        <v>0</v>
      </c>
      <c r="P106" s="5">
        <v>2.2916666666666669E-2</v>
      </c>
      <c r="Q106" s="5">
        <v>0.6791666666666667</v>
      </c>
      <c r="R106" s="2">
        <v>5</v>
      </c>
      <c r="S106" s="2">
        <v>7</v>
      </c>
      <c r="T106" s="2">
        <v>41.7</v>
      </c>
      <c r="V106">
        <v>1</v>
      </c>
    </row>
    <row r="107" spans="1:22" ht="13.5" thickBot="1">
      <c r="A107" s="6" t="s">
        <v>3</v>
      </c>
      <c r="B107" s="7">
        <v>0</v>
      </c>
      <c r="C107" s="7">
        <v>0</v>
      </c>
      <c r="D107" s="7">
        <v>0</v>
      </c>
      <c r="E107" s="7">
        <v>2</v>
      </c>
      <c r="F107" s="7">
        <v>2</v>
      </c>
      <c r="G107" s="7">
        <v>1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25</v>
      </c>
      <c r="N107" s="8">
        <v>0.79999999999999993</v>
      </c>
      <c r="O107" s="8">
        <v>0</v>
      </c>
      <c r="P107" s="8">
        <v>6.1111111111111116E-2</v>
      </c>
      <c r="Q107" s="8">
        <v>0.73888888888888893</v>
      </c>
      <c r="R107" s="7">
        <v>0</v>
      </c>
      <c r="S107" s="7">
        <v>0</v>
      </c>
      <c r="T107" s="7">
        <v>0</v>
      </c>
      <c r="V107">
        <v>1</v>
      </c>
    </row>
    <row r="108" spans="1:22" ht="13.5" thickBot="1">
      <c r="A108" s="1" t="s">
        <v>133</v>
      </c>
      <c r="B108" s="2">
        <v>0</v>
      </c>
      <c r="C108" s="2">
        <v>0</v>
      </c>
      <c r="D108" s="2">
        <v>0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  <c r="M108" s="2">
        <v>16</v>
      </c>
      <c r="N108" s="5">
        <v>0.4680555555555555</v>
      </c>
      <c r="O108" s="5">
        <v>0</v>
      </c>
      <c r="P108" s="5">
        <v>0</v>
      </c>
      <c r="Q108" s="5">
        <v>0.4680555555555555</v>
      </c>
      <c r="R108" s="2">
        <v>0</v>
      </c>
      <c r="S108" s="2">
        <v>0</v>
      </c>
      <c r="T108" s="2">
        <v>0</v>
      </c>
      <c r="V108">
        <v>1</v>
      </c>
    </row>
    <row r="109" spans="1:22" ht="13.5" thickBot="1">
      <c r="A109" s="6" t="s">
        <v>4</v>
      </c>
      <c r="B109" s="7">
        <v>0</v>
      </c>
      <c r="C109" s="7">
        <v>0</v>
      </c>
      <c r="D109" s="7">
        <v>1</v>
      </c>
      <c r="E109" s="7">
        <v>3</v>
      </c>
      <c r="F109" s="7">
        <v>3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25</v>
      </c>
      <c r="N109" s="8">
        <v>0.78819444444444453</v>
      </c>
      <c r="O109" s="8">
        <v>0.10069444444444443</v>
      </c>
      <c r="P109" s="8">
        <v>5.1388888888888894E-2</v>
      </c>
      <c r="Q109" s="8">
        <v>0.63611111111111118</v>
      </c>
      <c r="R109" s="7">
        <v>0</v>
      </c>
      <c r="S109" s="7">
        <v>1</v>
      </c>
      <c r="T109" s="7">
        <v>0</v>
      </c>
      <c r="V109">
        <v>1</v>
      </c>
    </row>
    <row r="110" spans="1:22" ht="13.5" thickBot="1">
      <c r="A110" s="1" t="s">
        <v>5</v>
      </c>
      <c r="B110" s="2">
        <v>0</v>
      </c>
      <c r="C110" s="2">
        <v>0</v>
      </c>
      <c r="D110" s="2">
        <v>-1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22</v>
      </c>
      <c r="N110" s="5">
        <v>0.67847222222222225</v>
      </c>
      <c r="O110" s="5">
        <v>0</v>
      </c>
      <c r="P110" s="5">
        <v>2.0833333333333333E-3</v>
      </c>
      <c r="Q110" s="5">
        <v>0.67638888888888893</v>
      </c>
      <c r="R110" s="2">
        <v>0</v>
      </c>
      <c r="S110" s="2">
        <v>0</v>
      </c>
      <c r="T110" s="2">
        <v>0</v>
      </c>
      <c r="V110">
        <v>1</v>
      </c>
    </row>
    <row r="111" spans="1:22" ht="13.5" thickBot="1">
      <c r="A111" s="6" t="s">
        <v>6</v>
      </c>
      <c r="B111" s="7">
        <v>1</v>
      </c>
      <c r="C111" s="7">
        <v>0</v>
      </c>
      <c r="D111" s="7">
        <v>0</v>
      </c>
      <c r="E111" s="7">
        <v>2</v>
      </c>
      <c r="F111" s="7">
        <v>1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  <c r="M111" s="7">
        <v>26</v>
      </c>
      <c r="N111" s="8">
        <v>0.81041666666666667</v>
      </c>
      <c r="O111" s="8">
        <v>0.10069444444444443</v>
      </c>
      <c r="P111" s="8">
        <v>5.8333333333333327E-2</v>
      </c>
      <c r="Q111" s="8">
        <v>0.65138888888888891</v>
      </c>
      <c r="R111" s="7">
        <v>2</v>
      </c>
      <c r="S111" s="7">
        <v>2</v>
      </c>
      <c r="T111" s="7">
        <v>50</v>
      </c>
      <c r="V111">
        <v>1</v>
      </c>
    </row>
    <row r="112" spans="1:22" ht="13.5" thickBot="1">
      <c r="A112" s="1" t="s">
        <v>25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3</v>
      </c>
      <c r="K112" s="2">
        <v>0</v>
      </c>
      <c r="L112" s="2">
        <v>0</v>
      </c>
      <c r="M112" s="2">
        <v>13</v>
      </c>
      <c r="N112" s="5">
        <v>0.31736111111111115</v>
      </c>
      <c r="O112" s="5">
        <v>0</v>
      </c>
      <c r="P112" s="5">
        <v>3.8194444444444441E-2</v>
      </c>
      <c r="Q112" s="5">
        <v>0.27916666666666667</v>
      </c>
      <c r="R112" s="2">
        <v>0</v>
      </c>
      <c r="S112" s="2">
        <v>0</v>
      </c>
      <c r="T112" s="2">
        <v>0</v>
      </c>
      <c r="V112">
        <v>1</v>
      </c>
    </row>
    <row r="113" spans="1:22" ht="13.5" thickBot="1">
      <c r="A113" s="6" t="s">
        <v>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</v>
      </c>
      <c r="I113" s="7">
        <v>4</v>
      </c>
      <c r="J113" s="7">
        <v>0</v>
      </c>
      <c r="K113" s="7">
        <v>0</v>
      </c>
      <c r="L113" s="7">
        <v>0</v>
      </c>
      <c r="M113" s="7">
        <v>17</v>
      </c>
      <c r="N113" s="8">
        <v>0.42708333333333331</v>
      </c>
      <c r="O113" s="8">
        <v>0</v>
      </c>
      <c r="P113" s="8">
        <v>0</v>
      </c>
      <c r="Q113" s="8">
        <v>0.42708333333333331</v>
      </c>
      <c r="R113" s="7">
        <v>0</v>
      </c>
      <c r="S113" s="7">
        <v>0</v>
      </c>
      <c r="T113" s="7">
        <v>0</v>
      </c>
      <c r="V113">
        <v>1</v>
      </c>
    </row>
    <row r="114" spans="1:22" ht="13.5" thickBot="1">
      <c r="A114" s="1" t="s">
        <v>10</v>
      </c>
      <c r="B114" s="2">
        <v>0</v>
      </c>
      <c r="C114" s="2">
        <v>0</v>
      </c>
      <c r="D114" s="2">
        <v>0</v>
      </c>
      <c r="E114" s="2">
        <v>3</v>
      </c>
      <c r="F114" s="2">
        <v>3</v>
      </c>
      <c r="G114" s="2">
        <v>1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25</v>
      </c>
      <c r="N114" s="5">
        <v>0.84305555555555556</v>
      </c>
      <c r="O114" s="5">
        <v>0</v>
      </c>
      <c r="P114" s="5">
        <v>3.6111111111111115E-2</v>
      </c>
      <c r="Q114" s="5">
        <v>0.80694444444444446</v>
      </c>
      <c r="R114" s="2">
        <v>0</v>
      </c>
      <c r="S114" s="2">
        <v>0</v>
      </c>
      <c r="T114" s="2">
        <v>0</v>
      </c>
      <c r="V114">
        <v>1</v>
      </c>
    </row>
    <row r="115" spans="1:22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2</v>
      </c>
      <c r="F115" s="7">
        <v>2</v>
      </c>
      <c r="G115" s="7">
        <v>1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15</v>
      </c>
      <c r="N115" s="8">
        <v>0.32291666666666669</v>
      </c>
      <c r="O115" s="8">
        <v>0</v>
      </c>
      <c r="P115" s="8">
        <v>3.8194444444444441E-2</v>
      </c>
      <c r="Q115" s="8">
        <v>0.28472222222222221</v>
      </c>
      <c r="R115" s="7">
        <v>4</v>
      </c>
      <c r="S115" s="7">
        <v>3</v>
      </c>
      <c r="T115" s="7">
        <v>57.1</v>
      </c>
      <c r="V115">
        <v>1</v>
      </c>
    </row>
    <row r="116" spans="1:22" ht="13.5" thickBot="1">
      <c r="A116" s="1" t="s">
        <v>12</v>
      </c>
      <c r="B116" s="2">
        <v>0</v>
      </c>
      <c r="C116" s="2">
        <v>1</v>
      </c>
      <c r="D116" s="2">
        <v>1</v>
      </c>
      <c r="E116" s="2">
        <v>3</v>
      </c>
      <c r="F116" s="2">
        <v>3</v>
      </c>
      <c r="G116" s="2">
        <v>0</v>
      </c>
      <c r="H116" s="2">
        <v>0</v>
      </c>
      <c r="I116" s="2">
        <v>0</v>
      </c>
      <c r="J116" s="2">
        <v>2</v>
      </c>
      <c r="K116" s="2">
        <v>2</v>
      </c>
      <c r="L116" s="2">
        <v>0</v>
      </c>
      <c r="M116" s="2">
        <v>24</v>
      </c>
      <c r="N116" s="5">
        <v>0.79305555555555562</v>
      </c>
      <c r="O116" s="5">
        <v>0.10069444444444443</v>
      </c>
      <c r="P116" s="5">
        <v>4.7916666666666663E-2</v>
      </c>
      <c r="Q116" s="5">
        <v>0.64444444444444449</v>
      </c>
      <c r="R116" s="2">
        <v>2</v>
      </c>
      <c r="S116" s="2">
        <v>10</v>
      </c>
      <c r="T116" s="2">
        <v>16.7</v>
      </c>
      <c r="V116">
        <v>1</v>
      </c>
    </row>
    <row r="117" spans="1:22" ht="13.5" thickBot="1">
      <c r="A117" s="6" t="s">
        <v>13</v>
      </c>
      <c r="B117" s="7">
        <v>0</v>
      </c>
      <c r="C117" s="7">
        <v>0</v>
      </c>
      <c r="D117" s="7">
        <v>0</v>
      </c>
      <c r="E117" s="7">
        <v>3</v>
      </c>
      <c r="F117" s="7">
        <v>3</v>
      </c>
      <c r="G117" s="7">
        <v>1</v>
      </c>
      <c r="H117" s="7">
        <v>0</v>
      </c>
      <c r="I117" s="7">
        <v>0</v>
      </c>
      <c r="J117" s="7">
        <v>3</v>
      </c>
      <c r="K117" s="7">
        <v>0</v>
      </c>
      <c r="L117" s="7">
        <v>0</v>
      </c>
      <c r="M117" s="7">
        <v>21</v>
      </c>
      <c r="N117" s="8">
        <v>0.61041666666666672</v>
      </c>
      <c r="O117" s="8">
        <v>0</v>
      </c>
      <c r="P117" s="8">
        <v>2.0833333333333333E-3</v>
      </c>
      <c r="Q117" s="8">
        <v>0.60833333333333328</v>
      </c>
      <c r="R117" s="7">
        <v>0</v>
      </c>
      <c r="S117" s="7">
        <v>0</v>
      </c>
      <c r="T117" s="7">
        <v>0</v>
      </c>
      <c r="V117">
        <v>1</v>
      </c>
    </row>
    <row r="118" spans="1:22" ht="13.5" thickBot="1">
      <c r="A118" s="1" t="s">
        <v>14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2</v>
      </c>
      <c r="J118" s="2">
        <v>0</v>
      </c>
      <c r="K118" s="2">
        <v>0</v>
      </c>
      <c r="L118" s="2">
        <v>0</v>
      </c>
      <c r="M118" s="2">
        <v>24</v>
      </c>
      <c r="N118" s="5">
        <v>0.81388888888888899</v>
      </c>
      <c r="O118" s="5">
        <v>0.10069444444444443</v>
      </c>
      <c r="P118" s="5">
        <v>5.1388888888888894E-2</v>
      </c>
      <c r="Q118" s="5">
        <v>0.66180555555555554</v>
      </c>
      <c r="R118" s="2">
        <v>7</v>
      </c>
      <c r="S118" s="2">
        <v>7</v>
      </c>
      <c r="T118" s="2">
        <v>50</v>
      </c>
      <c r="V118">
        <v>1</v>
      </c>
    </row>
    <row r="119" spans="1:22" ht="13.5" thickBot="1">
      <c r="A119" s="6" t="s">
        <v>15</v>
      </c>
      <c r="B119" s="7">
        <v>0</v>
      </c>
      <c r="C119" s="7">
        <v>0</v>
      </c>
      <c r="D119" s="7">
        <v>0</v>
      </c>
      <c r="E119" s="7">
        <v>1</v>
      </c>
      <c r="F119" s="7">
        <v>1</v>
      </c>
      <c r="G119" s="7">
        <v>1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25</v>
      </c>
      <c r="N119" s="8">
        <v>0.78055555555555556</v>
      </c>
      <c r="O119" s="8">
        <v>0</v>
      </c>
      <c r="P119" s="8">
        <v>8.819444444444445E-2</v>
      </c>
      <c r="Q119" s="8">
        <v>0.69236111111111109</v>
      </c>
      <c r="R119" s="7">
        <v>0</v>
      </c>
      <c r="S119" s="7">
        <v>0</v>
      </c>
      <c r="T119" s="7">
        <v>0</v>
      </c>
      <c r="V119">
        <v>1</v>
      </c>
    </row>
    <row r="120" spans="1:22" ht="13.5" thickBot="1">
      <c r="A120" s="1" t="s">
        <v>16</v>
      </c>
      <c r="B120" s="2">
        <v>0</v>
      </c>
      <c r="C120" s="2">
        <v>1</v>
      </c>
      <c r="D120" s="2">
        <v>1</v>
      </c>
      <c r="E120" s="2">
        <v>2</v>
      </c>
      <c r="F120" s="2">
        <v>2</v>
      </c>
      <c r="G120" s="2">
        <v>1</v>
      </c>
      <c r="H120" s="2">
        <v>0</v>
      </c>
      <c r="I120" s="2">
        <v>0</v>
      </c>
      <c r="J120" s="2">
        <v>3</v>
      </c>
      <c r="K120" s="2">
        <v>0</v>
      </c>
      <c r="L120" s="2">
        <v>1</v>
      </c>
      <c r="M120" s="2">
        <v>22</v>
      </c>
      <c r="N120" s="5">
        <v>0.73263888888888884</v>
      </c>
      <c r="O120" s="5">
        <v>0</v>
      </c>
      <c r="P120" s="5">
        <v>3.8194444444444441E-2</v>
      </c>
      <c r="Q120" s="5">
        <v>0.69444444444444453</v>
      </c>
      <c r="R120" s="2">
        <v>0</v>
      </c>
      <c r="S120" s="2">
        <v>0</v>
      </c>
      <c r="T120" s="2">
        <v>0</v>
      </c>
      <c r="V120">
        <v>1</v>
      </c>
    </row>
    <row r="121" spans="1:22" ht="13.5" thickBot="1">
      <c r="A121" s="6" t="s">
        <v>134</v>
      </c>
      <c r="B121" s="7">
        <v>0</v>
      </c>
      <c r="C121" s="7">
        <v>0</v>
      </c>
      <c r="D121" s="7">
        <v>0</v>
      </c>
      <c r="E121" s="7">
        <v>1</v>
      </c>
      <c r="F121" s="7">
        <v>1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1</v>
      </c>
      <c r="M121" s="7">
        <v>20</v>
      </c>
      <c r="N121" s="8">
        <v>0.68541666666666667</v>
      </c>
      <c r="O121" s="8">
        <v>0</v>
      </c>
      <c r="P121" s="8">
        <v>0</v>
      </c>
      <c r="Q121" s="8">
        <v>0.68541666666666667</v>
      </c>
      <c r="R121" s="7">
        <v>2</v>
      </c>
      <c r="S121" s="7">
        <v>0</v>
      </c>
      <c r="T121" s="7">
        <v>100</v>
      </c>
      <c r="V121">
        <v>1</v>
      </c>
    </row>
    <row r="122" spans="1:22">
      <c r="V122">
        <v>1</v>
      </c>
    </row>
    <row r="123" spans="1:22">
      <c r="A123" s="35" t="s">
        <v>144</v>
      </c>
      <c r="V123">
        <v>1</v>
      </c>
    </row>
    <row r="124" spans="1:22" ht="13.5" thickBot="1">
      <c r="A124" s="1" t="s">
        <v>0</v>
      </c>
      <c r="B124" s="2">
        <v>0</v>
      </c>
      <c r="C124" s="2">
        <v>0</v>
      </c>
      <c r="D124" s="2">
        <v>-1</v>
      </c>
      <c r="E124" s="2">
        <v>1</v>
      </c>
      <c r="F124" s="2">
        <v>1</v>
      </c>
      <c r="G124" s="2">
        <v>3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27</v>
      </c>
      <c r="N124" s="4">
        <v>1.0270833333333333</v>
      </c>
      <c r="O124" s="5">
        <v>4.5833333333333337E-2</v>
      </c>
      <c r="P124" s="5">
        <v>8.0555555555555561E-2</v>
      </c>
      <c r="Q124" s="5">
        <v>0.90069444444444446</v>
      </c>
      <c r="R124" s="2">
        <v>0</v>
      </c>
      <c r="S124" s="2">
        <v>0</v>
      </c>
      <c r="T124" s="2">
        <v>0</v>
      </c>
      <c r="V124">
        <v>1</v>
      </c>
    </row>
    <row r="125" spans="1:22" ht="13.5" thickBot="1">
      <c r="A125" s="6" t="s">
        <v>1</v>
      </c>
      <c r="B125" s="7">
        <v>0</v>
      </c>
      <c r="C125" s="7">
        <v>0</v>
      </c>
      <c r="D125" s="7">
        <v>0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7">
        <v>4</v>
      </c>
      <c r="K125" s="7">
        <v>0</v>
      </c>
      <c r="L125" s="7">
        <v>0</v>
      </c>
      <c r="M125" s="7">
        <v>22</v>
      </c>
      <c r="N125" s="8">
        <v>0.70694444444444438</v>
      </c>
      <c r="O125" s="8">
        <v>4.4444444444444446E-2</v>
      </c>
      <c r="P125" s="8">
        <v>7.6388888888888886E-3</v>
      </c>
      <c r="Q125" s="8">
        <v>0.65486111111111112</v>
      </c>
      <c r="R125" s="7">
        <v>0</v>
      </c>
      <c r="S125" s="7">
        <v>0</v>
      </c>
      <c r="T125" s="7">
        <v>0</v>
      </c>
      <c r="V125">
        <v>1</v>
      </c>
    </row>
    <row r="126" spans="1:22" ht="13.5" thickBot="1">
      <c r="A126" s="1" t="s">
        <v>2</v>
      </c>
      <c r="B126" s="2">
        <v>0</v>
      </c>
      <c r="C126" s="2">
        <v>0</v>
      </c>
      <c r="D126" s="2">
        <v>0</v>
      </c>
      <c r="E126" s="2">
        <v>2</v>
      </c>
      <c r="F126" s="2">
        <v>2</v>
      </c>
      <c r="G126" s="2">
        <v>0</v>
      </c>
      <c r="H126" s="2">
        <v>0</v>
      </c>
      <c r="I126" s="2">
        <v>0</v>
      </c>
      <c r="J126" s="2">
        <v>1</v>
      </c>
      <c r="K126" s="2">
        <v>1</v>
      </c>
      <c r="L126" s="2">
        <v>0</v>
      </c>
      <c r="M126" s="2">
        <v>25</v>
      </c>
      <c r="N126" s="5">
        <v>0.6958333333333333</v>
      </c>
      <c r="O126" s="5">
        <v>4.4444444444444446E-2</v>
      </c>
      <c r="P126" s="5">
        <v>5.347222222222222E-2</v>
      </c>
      <c r="Q126" s="5">
        <v>0.59791666666666665</v>
      </c>
      <c r="R126" s="2">
        <v>6</v>
      </c>
      <c r="S126" s="2">
        <v>5</v>
      </c>
      <c r="T126" s="2">
        <v>54.5</v>
      </c>
      <c r="V126">
        <v>1</v>
      </c>
    </row>
    <row r="127" spans="1:22" ht="13.5" thickBot="1">
      <c r="A127" s="6" t="s">
        <v>3</v>
      </c>
      <c r="B127" s="7">
        <v>0</v>
      </c>
      <c r="C127" s="7">
        <v>0</v>
      </c>
      <c r="D127" s="7">
        <v>-1</v>
      </c>
      <c r="E127" s="7">
        <v>1</v>
      </c>
      <c r="F127" s="7">
        <v>1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26</v>
      </c>
      <c r="N127" s="8">
        <v>0.82500000000000007</v>
      </c>
      <c r="O127" s="8">
        <v>4.7916666666666663E-2</v>
      </c>
      <c r="P127" s="8">
        <v>0.1076388888888889</v>
      </c>
      <c r="Q127" s="8">
        <v>0.6694444444444444</v>
      </c>
      <c r="R127" s="7">
        <v>0</v>
      </c>
      <c r="S127" s="7">
        <v>0</v>
      </c>
      <c r="T127" s="7">
        <v>0</v>
      </c>
      <c r="V127">
        <v>1</v>
      </c>
    </row>
    <row r="128" spans="1:22" ht="13.5" thickBot="1">
      <c r="A128" s="1" t="s">
        <v>133</v>
      </c>
      <c r="B128" s="2">
        <v>0</v>
      </c>
      <c r="C128" s="2">
        <v>0</v>
      </c>
      <c r="D128" s="2">
        <v>0</v>
      </c>
      <c r="E128" s="2">
        <v>1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13</v>
      </c>
      <c r="N128" s="5">
        <v>0.26458333333333334</v>
      </c>
      <c r="O128" s="5">
        <v>0</v>
      </c>
      <c r="P128" s="5">
        <v>0</v>
      </c>
      <c r="Q128" s="5">
        <v>0.26458333333333334</v>
      </c>
      <c r="R128" s="2">
        <v>0</v>
      </c>
      <c r="S128" s="2">
        <v>0</v>
      </c>
      <c r="T128" s="2">
        <v>0</v>
      </c>
      <c r="V128">
        <v>1</v>
      </c>
    </row>
    <row r="129" spans="1:22" ht="13.5" thickBot="1">
      <c r="A129" s="6" t="s">
        <v>4</v>
      </c>
      <c r="B129" s="7">
        <v>0</v>
      </c>
      <c r="C129" s="7">
        <v>1</v>
      </c>
      <c r="D129" s="7">
        <v>1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  <c r="J129" s="7">
        <v>4</v>
      </c>
      <c r="K129" s="7">
        <v>0</v>
      </c>
      <c r="L129" s="7">
        <v>0</v>
      </c>
      <c r="M129" s="7">
        <v>25</v>
      </c>
      <c r="N129" s="8">
        <v>0.85763888888888884</v>
      </c>
      <c r="O129" s="8">
        <v>3.888888888888889E-2</v>
      </c>
      <c r="P129" s="8">
        <v>9.0277777777777776E-2</v>
      </c>
      <c r="Q129" s="8">
        <v>0.7284722222222223</v>
      </c>
      <c r="R129" s="7">
        <v>0</v>
      </c>
      <c r="S129" s="7">
        <v>0</v>
      </c>
      <c r="T129" s="7">
        <v>0</v>
      </c>
      <c r="V129">
        <v>1</v>
      </c>
    </row>
    <row r="130" spans="1:22" ht="13.5" thickBot="1">
      <c r="A130" s="1" t="s">
        <v>5</v>
      </c>
      <c r="B130" s="2">
        <v>1</v>
      </c>
      <c r="C130" s="2">
        <v>0</v>
      </c>
      <c r="D130" s="2">
        <v>1</v>
      </c>
      <c r="E130" s="2">
        <v>4</v>
      </c>
      <c r="F130" s="2">
        <v>3</v>
      </c>
      <c r="G130" s="2">
        <v>0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24</v>
      </c>
      <c r="N130" s="5">
        <v>0.75902777777777775</v>
      </c>
      <c r="O130" s="5">
        <v>0</v>
      </c>
      <c r="P130" s="5">
        <v>6.458333333333334E-2</v>
      </c>
      <c r="Q130" s="5">
        <v>0.69444444444444453</v>
      </c>
      <c r="R130" s="2">
        <v>0</v>
      </c>
      <c r="S130" s="2">
        <v>0</v>
      </c>
      <c r="T130" s="2">
        <v>0</v>
      </c>
      <c r="V130">
        <v>1</v>
      </c>
    </row>
    <row r="131" spans="1:22" ht="13.5" thickBot="1">
      <c r="A131" s="6" t="s">
        <v>6</v>
      </c>
      <c r="B131" s="7">
        <v>0</v>
      </c>
      <c r="C131" s="7">
        <v>0</v>
      </c>
      <c r="D131" s="7">
        <v>-2</v>
      </c>
      <c r="E131" s="7">
        <v>3</v>
      </c>
      <c r="F131" s="7">
        <v>3</v>
      </c>
      <c r="G131" s="7">
        <v>1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27</v>
      </c>
      <c r="N131" s="8">
        <v>0.80069444444444438</v>
      </c>
      <c r="O131" s="8">
        <v>3.5416666666666666E-2</v>
      </c>
      <c r="P131" s="8">
        <v>8.6111111111111124E-2</v>
      </c>
      <c r="Q131" s="8">
        <v>0.6791666666666667</v>
      </c>
      <c r="R131" s="7">
        <v>2</v>
      </c>
      <c r="S131" s="7">
        <v>1</v>
      </c>
      <c r="T131" s="7">
        <v>66.7</v>
      </c>
      <c r="V131">
        <v>1</v>
      </c>
    </row>
    <row r="132" spans="1:22" ht="13.5" thickBot="1">
      <c r="A132" s="1" t="s">
        <v>25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1</v>
      </c>
      <c r="H132" s="2">
        <v>2</v>
      </c>
      <c r="I132" s="2">
        <v>7</v>
      </c>
      <c r="J132" s="2">
        <v>1</v>
      </c>
      <c r="K132" s="2">
        <v>0</v>
      </c>
      <c r="L132" s="2">
        <v>0</v>
      </c>
      <c r="M132" s="2">
        <v>15</v>
      </c>
      <c r="N132" s="5">
        <v>0.32083333333333336</v>
      </c>
      <c r="O132" s="5">
        <v>0</v>
      </c>
      <c r="P132" s="5">
        <v>6.6666666666666666E-2</v>
      </c>
      <c r="Q132" s="5">
        <v>0.25416666666666665</v>
      </c>
      <c r="R132" s="2">
        <v>0</v>
      </c>
      <c r="S132" s="2">
        <v>0</v>
      </c>
      <c r="T132" s="2">
        <v>0</v>
      </c>
      <c r="V132">
        <v>1</v>
      </c>
    </row>
    <row r="133" spans="1:22" ht="13.5" thickBot="1">
      <c r="A133" s="6" t="s">
        <v>9</v>
      </c>
      <c r="B133" s="7">
        <v>0</v>
      </c>
      <c r="C133" s="7">
        <v>2</v>
      </c>
      <c r="D133" s="7">
        <v>1</v>
      </c>
      <c r="E133" s="7">
        <v>2</v>
      </c>
      <c r="F133" s="7">
        <v>2</v>
      </c>
      <c r="G133" s="7">
        <v>1</v>
      </c>
      <c r="H133" s="7">
        <v>1</v>
      </c>
      <c r="I133" s="7">
        <v>2</v>
      </c>
      <c r="J133" s="7">
        <v>3</v>
      </c>
      <c r="K133" s="7">
        <v>2</v>
      </c>
      <c r="L133" s="7">
        <v>0</v>
      </c>
      <c r="M133" s="7">
        <v>21</v>
      </c>
      <c r="N133" s="8">
        <v>0.58611111111111114</v>
      </c>
      <c r="O133" s="8">
        <v>3.472222222222222E-3</v>
      </c>
      <c r="P133" s="8">
        <v>0</v>
      </c>
      <c r="Q133" s="8">
        <v>0.58263888888888882</v>
      </c>
      <c r="R133" s="7">
        <v>1</v>
      </c>
      <c r="S133" s="7">
        <v>0</v>
      </c>
      <c r="T133" s="7">
        <v>100</v>
      </c>
      <c r="V133">
        <v>1</v>
      </c>
    </row>
    <row r="134" spans="1:22" ht="13.5" thickBot="1">
      <c r="A134" s="1" t="s">
        <v>10</v>
      </c>
      <c r="B134" s="2">
        <v>0</v>
      </c>
      <c r="C134" s="2">
        <v>0</v>
      </c>
      <c r="D134" s="2">
        <v>0</v>
      </c>
      <c r="E134" s="2">
        <v>5</v>
      </c>
      <c r="F134" s="2">
        <v>5</v>
      </c>
      <c r="G134" s="2">
        <v>0</v>
      </c>
      <c r="H134" s="2">
        <v>1</v>
      </c>
      <c r="I134" s="2">
        <v>2</v>
      </c>
      <c r="J134" s="2">
        <v>3</v>
      </c>
      <c r="K134" s="2">
        <v>0</v>
      </c>
      <c r="L134" s="2">
        <v>0</v>
      </c>
      <c r="M134" s="2">
        <v>26</v>
      </c>
      <c r="N134" s="5">
        <v>0.84166666666666667</v>
      </c>
      <c r="O134" s="5">
        <v>0</v>
      </c>
      <c r="P134" s="5">
        <v>5.6250000000000001E-2</v>
      </c>
      <c r="Q134" s="5">
        <v>0.78541666666666676</v>
      </c>
      <c r="R134" s="2">
        <v>0</v>
      </c>
      <c r="S134" s="2">
        <v>0</v>
      </c>
      <c r="T134" s="2">
        <v>0</v>
      </c>
      <c r="V134">
        <v>1</v>
      </c>
    </row>
    <row r="135" spans="1:22" ht="13.5" thickBot="1">
      <c r="A135" s="6" t="s">
        <v>11</v>
      </c>
      <c r="B135" s="7">
        <v>0</v>
      </c>
      <c r="C135" s="7">
        <v>0</v>
      </c>
      <c r="D135" s="7">
        <v>0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7">
        <v>2</v>
      </c>
      <c r="K135" s="7">
        <v>0</v>
      </c>
      <c r="L135" s="7">
        <v>0</v>
      </c>
      <c r="M135" s="7">
        <v>18</v>
      </c>
      <c r="N135" s="8">
        <v>0.33888888888888885</v>
      </c>
      <c r="O135" s="8">
        <v>0</v>
      </c>
      <c r="P135" s="8">
        <v>6.1111111111111116E-2</v>
      </c>
      <c r="Q135" s="8">
        <v>0.27777777777777779</v>
      </c>
      <c r="R135" s="7">
        <v>2</v>
      </c>
      <c r="S135" s="7">
        <v>2</v>
      </c>
      <c r="T135" s="7">
        <v>50</v>
      </c>
      <c r="V135">
        <v>1</v>
      </c>
    </row>
    <row r="136" spans="1:22" ht="13.5" thickBot="1">
      <c r="A136" s="1" t="s">
        <v>12</v>
      </c>
      <c r="B136" s="2">
        <v>1</v>
      </c>
      <c r="C136" s="2">
        <v>1</v>
      </c>
      <c r="D136" s="2">
        <v>2</v>
      </c>
      <c r="E136" s="2">
        <v>2</v>
      </c>
      <c r="F136" s="2">
        <v>1</v>
      </c>
      <c r="G136" s="2">
        <v>0</v>
      </c>
      <c r="H136" s="2">
        <v>1</v>
      </c>
      <c r="I136" s="2">
        <v>2</v>
      </c>
      <c r="J136" s="2">
        <v>1</v>
      </c>
      <c r="K136" s="2">
        <v>0</v>
      </c>
      <c r="L136" s="2">
        <v>0</v>
      </c>
      <c r="M136" s="2">
        <v>23</v>
      </c>
      <c r="N136" s="5">
        <v>0.72083333333333333</v>
      </c>
      <c r="O136" s="5">
        <v>3.888888888888889E-2</v>
      </c>
      <c r="P136" s="5">
        <v>5.347222222222222E-2</v>
      </c>
      <c r="Q136" s="5">
        <v>0.62847222222222221</v>
      </c>
      <c r="R136" s="2">
        <v>8</v>
      </c>
      <c r="S136" s="2">
        <v>7</v>
      </c>
      <c r="T136" s="2">
        <v>53.3</v>
      </c>
      <c r="V136">
        <v>1</v>
      </c>
    </row>
    <row r="137" spans="1:22" ht="13.5" thickBot="1">
      <c r="A137" s="6" t="s">
        <v>13</v>
      </c>
      <c r="B137" s="7">
        <v>0</v>
      </c>
      <c r="C137" s="7">
        <v>0</v>
      </c>
      <c r="D137" s="7">
        <v>-2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2</v>
      </c>
      <c r="K137" s="7">
        <v>1</v>
      </c>
      <c r="L137" s="7">
        <v>0</v>
      </c>
      <c r="M137" s="7">
        <v>24</v>
      </c>
      <c r="N137" s="8">
        <v>0.59861111111111109</v>
      </c>
      <c r="O137" s="8">
        <v>4.4444444444444446E-2</v>
      </c>
      <c r="P137" s="8">
        <v>0</v>
      </c>
      <c r="Q137" s="8">
        <v>0.5541666666666667</v>
      </c>
      <c r="R137" s="7">
        <v>0</v>
      </c>
      <c r="S137" s="7">
        <v>0</v>
      </c>
      <c r="T137" s="7">
        <v>0</v>
      </c>
      <c r="V137">
        <v>1</v>
      </c>
    </row>
    <row r="138" spans="1:22" ht="13.5" thickBot="1">
      <c r="A138" s="1" t="s">
        <v>14</v>
      </c>
      <c r="B138" s="2">
        <v>0</v>
      </c>
      <c r="C138" s="2">
        <v>0</v>
      </c>
      <c r="D138" s="2">
        <v>-3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2</v>
      </c>
      <c r="L138" s="2">
        <v>0</v>
      </c>
      <c r="M138" s="2">
        <v>26</v>
      </c>
      <c r="N138" s="5">
        <v>0.80833333333333324</v>
      </c>
      <c r="O138" s="5">
        <v>3.5416666666666666E-2</v>
      </c>
      <c r="P138" s="5">
        <v>8.1250000000000003E-2</v>
      </c>
      <c r="Q138" s="5">
        <v>0.69166666666666676</v>
      </c>
      <c r="R138" s="2">
        <v>9</v>
      </c>
      <c r="S138" s="2">
        <v>5</v>
      </c>
      <c r="T138" s="2">
        <v>64.3</v>
      </c>
      <c r="V138">
        <v>1</v>
      </c>
    </row>
    <row r="139" spans="1:22" ht="13.5" thickBot="1">
      <c r="A139" s="6" t="s">
        <v>15</v>
      </c>
      <c r="B139" s="7">
        <v>0</v>
      </c>
      <c r="C139" s="7">
        <v>0</v>
      </c>
      <c r="D139" s="7">
        <v>1</v>
      </c>
      <c r="E139" s="7">
        <v>0</v>
      </c>
      <c r="F139" s="7">
        <v>0</v>
      </c>
      <c r="G139" s="7">
        <v>2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27</v>
      </c>
      <c r="N139" s="8">
        <v>0.78611111111111109</v>
      </c>
      <c r="O139" s="8">
        <v>3.7499999999999999E-2</v>
      </c>
      <c r="P139" s="8">
        <v>8.9583333333333334E-2</v>
      </c>
      <c r="Q139" s="8">
        <v>0.65902777777777777</v>
      </c>
      <c r="R139" s="7">
        <v>0</v>
      </c>
      <c r="S139" s="7">
        <v>0</v>
      </c>
      <c r="T139" s="7">
        <v>0</v>
      </c>
      <c r="V139">
        <v>1</v>
      </c>
    </row>
    <row r="140" spans="1:22" ht="13.5" thickBot="1">
      <c r="A140" s="1" t="s">
        <v>16</v>
      </c>
      <c r="B140" s="2">
        <v>0</v>
      </c>
      <c r="C140" s="2">
        <v>0</v>
      </c>
      <c r="D140" s="2">
        <v>-2</v>
      </c>
      <c r="E140" s="2">
        <v>1</v>
      </c>
      <c r="F140" s="2">
        <v>1</v>
      </c>
      <c r="G140" s="2">
        <v>2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24</v>
      </c>
      <c r="N140" s="5">
        <v>0.73125000000000007</v>
      </c>
      <c r="O140" s="5">
        <v>0</v>
      </c>
      <c r="P140" s="5">
        <v>0.1013888888888889</v>
      </c>
      <c r="Q140" s="5">
        <v>0.62986111111111109</v>
      </c>
      <c r="R140" s="2">
        <v>0</v>
      </c>
      <c r="S140" s="2">
        <v>0</v>
      </c>
      <c r="T140" s="2">
        <v>0</v>
      </c>
      <c r="V140">
        <v>1</v>
      </c>
    </row>
    <row r="141" spans="1:22" ht="13.5" thickBot="1">
      <c r="A141" s="6" t="s">
        <v>134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1</v>
      </c>
      <c r="K141" s="7">
        <v>1</v>
      </c>
      <c r="L141" s="7">
        <v>0</v>
      </c>
      <c r="M141" s="7">
        <v>19</v>
      </c>
      <c r="N141" s="8">
        <v>0.62916666666666665</v>
      </c>
      <c r="O141" s="8">
        <v>0</v>
      </c>
      <c r="P141" s="8">
        <v>0</v>
      </c>
      <c r="Q141" s="8">
        <v>0.62916666666666665</v>
      </c>
      <c r="R141" s="7">
        <v>1</v>
      </c>
      <c r="S141" s="7">
        <v>4</v>
      </c>
      <c r="T141" s="7">
        <v>20</v>
      </c>
      <c r="V141">
        <v>1</v>
      </c>
    </row>
    <row r="142" spans="1:22">
      <c r="V142">
        <v>1</v>
      </c>
    </row>
    <row r="143" spans="1:22">
      <c r="A143" s="35" t="s">
        <v>145</v>
      </c>
      <c r="V143">
        <v>1</v>
      </c>
    </row>
    <row r="144" spans="1:22" ht="13.5" thickBot="1">
      <c r="A144" s="1" t="s">
        <v>0</v>
      </c>
      <c r="B144" s="2">
        <v>0</v>
      </c>
      <c r="C144" s="2">
        <v>0</v>
      </c>
      <c r="D144" s="2">
        <v>0</v>
      </c>
      <c r="E144" s="2">
        <v>3</v>
      </c>
      <c r="F144" s="2">
        <v>3</v>
      </c>
      <c r="G144" s="2">
        <v>3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31</v>
      </c>
      <c r="N144" s="4">
        <v>1.1270833333333334</v>
      </c>
      <c r="O144" s="5">
        <v>0.21458333333333335</v>
      </c>
      <c r="P144" s="5">
        <v>5.0694444444444452E-2</v>
      </c>
      <c r="Q144" s="5">
        <v>0.8618055555555556</v>
      </c>
      <c r="R144" s="2">
        <v>0</v>
      </c>
      <c r="S144" s="2">
        <v>0</v>
      </c>
      <c r="T144" s="2">
        <v>0</v>
      </c>
      <c r="V144">
        <v>1</v>
      </c>
    </row>
    <row r="145" spans="1:22" ht="13.5" thickBot="1">
      <c r="A145" s="6" t="s">
        <v>1</v>
      </c>
      <c r="B145" s="7">
        <v>0</v>
      </c>
      <c r="C145" s="7">
        <v>0</v>
      </c>
      <c r="D145" s="7">
        <v>0</v>
      </c>
      <c r="E145" s="7">
        <v>4</v>
      </c>
      <c r="F145" s="7">
        <v>4</v>
      </c>
      <c r="G145" s="7">
        <v>0</v>
      </c>
      <c r="H145" s="7">
        <v>0</v>
      </c>
      <c r="I145" s="7">
        <v>0</v>
      </c>
      <c r="J145" s="7">
        <v>3</v>
      </c>
      <c r="K145" s="7">
        <v>0</v>
      </c>
      <c r="L145" s="7">
        <v>0</v>
      </c>
      <c r="M145" s="7">
        <v>23</v>
      </c>
      <c r="N145" s="8">
        <v>0.70972222222222225</v>
      </c>
      <c r="O145" s="8">
        <v>0.13125000000000001</v>
      </c>
      <c r="P145" s="8">
        <v>0</v>
      </c>
      <c r="Q145" s="8">
        <v>0.57847222222222217</v>
      </c>
      <c r="R145" s="7">
        <v>0</v>
      </c>
      <c r="S145" s="7">
        <v>0</v>
      </c>
      <c r="T145" s="7">
        <v>0</v>
      </c>
      <c r="V145">
        <v>1</v>
      </c>
    </row>
    <row r="146" spans="1:22" ht="13.5" thickBot="1">
      <c r="A146" s="1" t="s">
        <v>2</v>
      </c>
      <c r="B146" s="2">
        <v>0</v>
      </c>
      <c r="C146" s="2">
        <v>0</v>
      </c>
      <c r="D146" s="2">
        <v>0</v>
      </c>
      <c r="E146" s="2">
        <v>4</v>
      </c>
      <c r="F146" s="2">
        <v>4</v>
      </c>
      <c r="G146" s="2">
        <v>1</v>
      </c>
      <c r="H146" s="2">
        <v>1</v>
      </c>
      <c r="I146" s="2">
        <v>2</v>
      </c>
      <c r="J146" s="2">
        <v>0</v>
      </c>
      <c r="K146" s="2">
        <v>1</v>
      </c>
      <c r="L146" s="2">
        <v>0</v>
      </c>
      <c r="M146" s="2">
        <v>24</v>
      </c>
      <c r="N146" s="5">
        <v>0.66111111111111109</v>
      </c>
      <c r="O146" s="5">
        <v>0.10277777777777779</v>
      </c>
      <c r="P146" s="5">
        <v>1.4583333333333332E-2</v>
      </c>
      <c r="Q146" s="5">
        <v>0.54375000000000007</v>
      </c>
      <c r="R146" s="2">
        <v>3</v>
      </c>
      <c r="S146" s="2">
        <v>2</v>
      </c>
      <c r="T146" s="2">
        <v>60</v>
      </c>
      <c r="V146">
        <v>1</v>
      </c>
    </row>
    <row r="147" spans="1:22" ht="13.5" thickBot="1">
      <c r="A147" s="6" t="s">
        <v>3</v>
      </c>
      <c r="B147" s="7">
        <v>0</v>
      </c>
      <c r="C147" s="7">
        <v>0</v>
      </c>
      <c r="D147" s="7">
        <v>1</v>
      </c>
      <c r="E147" s="7">
        <v>4</v>
      </c>
      <c r="F147" s="7">
        <v>4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27</v>
      </c>
      <c r="N147" s="8">
        <v>0.7944444444444444</v>
      </c>
      <c r="O147" s="8">
        <v>0.11944444444444445</v>
      </c>
      <c r="P147" s="8">
        <v>3.0555555555555555E-2</v>
      </c>
      <c r="Q147" s="8">
        <v>0.64444444444444449</v>
      </c>
      <c r="R147" s="7">
        <v>0</v>
      </c>
      <c r="S147" s="7">
        <v>0</v>
      </c>
      <c r="T147" s="7">
        <v>0</v>
      </c>
      <c r="V147">
        <v>1</v>
      </c>
    </row>
    <row r="148" spans="1:22" ht="13.5" thickBot="1">
      <c r="A148" s="1" t="s">
        <v>133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8</v>
      </c>
      <c r="N148" s="5">
        <v>0.24930555555555556</v>
      </c>
      <c r="O148" s="5">
        <v>0</v>
      </c>
      <c r="P148" s="5">
        <v>0</v>
      </c>
      <c r="Q148" s="5">
        <v>0.24930555555555556</v>
      </c>
      <c r="R148" s="2">
        <v>0</v>
      </c>
      <c r="S148" s="2">
        <v>0</v>
      </c>
      <c r="T148" s="2">
        <v>0</v>
      </c>
      <c r="V148">
        <v>1</v>
      </c>
    </row>
    <row r="149" spans="1:22" ht="13.5" thickBot="1">
      <c r="A149" s="6" t="s">
        <v>4</v>
      </c>
      <c r="B149" s="7">
        <v>0</v>
      </c>
      <c r="C149" s="7">
        <v>0</v>
      </c>
      <c r="D149" s="7">
        <v>0</v>
      </c>
      <c r="E149" s="7">
        <v>1</v>
      </c>
      <c r="F149" s="7">
        <v>1</v>
      </c>
      <c r="G149" s="7">
        <v>1</v>
      </c>
      <c r="H149" s="7">
        <v>0</v>
      </c>
      <c r="I149" s="7">
        <v>0</v>
      </c>
      <c r="J149" s="7">
        <v>2</v>
      </c>
      <c r="K149" s="7">
        <v>1</v>
      </c>
      <c r="L149" s="7">
        <v>0</v>
      </c>
      <c r="M149" s="7">
        <v>24</v>
      </c>
      <c r="N149" s="8">
        <v>0.87083333333333324</v>
      </c>
      <c r="O149" s="8">
        <v>0.17847222222222223</v>
      </c>
      <c r="P149" s="8">
        <v>3.0555555555555555E-2</v>
      </c>
      <c r="Q149" s="8">
        <v>0.66180555555555554</v>
      </c>
      <c r="R149" s="7">
        <v>0</v>
      </c>
      <c r="S149" s="7">
        <v>0</v>
      </c>
      <c r="T149" s="7">
        <v>0</v>
      </c>
      <c r="V149">
        <v>1</v>
      </c>
    </row>
    <row r="150" spans="1:22" ht="13.5" thickBot="1">
      <c r="A150" s="1" t="s">
        <v>5</v>
      </c>
      <c r="B150" s="2">
        <v>0</v>
      </c>
      <c r="C150" s="2">
        <v>2</v>
      </c>
      <c r="D150" s="2">
        <v>1</v>
      </c>
      <c r="E150" s="2">
        <v>2</v>
      </c>
      <c r="F150" s="2">
        <v>2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24</v>
      </c>
      <c r="N150" s="5">
        <v>0.76527777777777783</v>
      </c>
      <c r="O150" s="5">
        <v>0</v>
      </c>
      <c r="P150" s="5">
        <v>5.6250000000000001E-2</v>
      </c>
      <c r="Q150" s="5">
        <v>0.7090277777777777</v>
      </c>
      <c r="R150" s="2">
        <v>0</v>
      </c>
      <c r="S150" s="2">
        <v>0</v>
      </c>
      <c r="T150" s="2">
        <v>0</v>
      </c>
      <c r="V150">
        <v>1</v>
      </c>
    </row>
    <row r="151" spans="1:22" ht="13.5" thickBot="1">
      <c r="A151" s="6" t="s">
        <v>6</v>
      </c>
      <c r="B151" s="7">
        <v>1</v>
      </c>
      <c r="C151" s="7">
        <v>1</v>
      </c>
      <c r="D151" s="7">
        <v>2</v>
      </c>
      <c r="E151" s="7">
        <v>6</v>
      </c>
      <c r="F151" s="7">
        <v>5</v>
      </c>
      <c r="G151" s="7">
        <v>0</v>
      </c>
      <c r="H151" s="7">
        <v>0</v>
      </c>
      <c r="I151" s="7">
        <v>0</v>
      </c>
      <c r="J151" s="7">
        <v>1</v>
      </c>
      <c r="K151" s="7">
        <v>0</v>
      </c>
      <c r="L151" s="7">
        <v>0</v>
      </c>
      <c r="M151" s="7">
        <v>30</v>
      </c>
      <c r="N151" s="8">
        <v>0.9277777777777777</v>
      </c>
      <c r="O151" s="8">
        <v>0.18472222222222223</v>
      </c>
      <c r="P151" s="8">
        <v>4.027777777777778E-2</v>
      </c>
      <c r="Q151" s="8">
        <v>0.70277777777777783</v>
      </c>
      <c r="R151" s="7">
        <v>0</v>
      </c>
      <c r="S151" s="7">
        <v>2</v>
      </c>
      <c r="T151" s="7">
        <v>0</v>
      </c>
      <c r="V151">
        <v>1</v>
      </c>
    </row>
    <row r="152" spans="1:22" ht="13.5" thickBot="1">
      <c r="A152" s="1" t="s">
        <v>25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1</v>
      </c>
      <c r="K152" s="2">
        <v>0</v>
      </c>
      <c r="L152" s="2">
        <v>1</v>
      </c>
      <c r="M152" s="2">
        <v>11</v>
      </c>
      <c r="N152" s="5">
        <v>0.31111111111111112</v>
      </c>
      <c r="O152" s="5">
        <v>2.7777777777777779E-3</v>
      </c>
      <c r="P152" s="5">
        <v>3.0555555555555555E-2</v>
      </c>
      <c r="Q152" s="5">
        <v>0.27777777777777779</v>
      </c>
      <c r="R152" s="2">
        <v>0</v>
      </c>
      <c r="S152" s="2">
        <v>2</v>
      </c>
      <c r="T152" s="2">
        <v>0</v>
      </c>
      <c r="V152">
        <v>1</v>
      </c>
    </row>
    <row r="153" spans="1:22" ht="13.5" thickBot="1">
      <c r="A153" s="6" t="s">
        <v>9</v>
      </c>
      <c r="B153" s="7">
        <v>0</v>
      </c>
      <c r="C153" s="7">
        <v>0</v>
      </c>
      <c r="D153" s="7">
        <v>0</v>
      </c>
      <c r="E153" s="7">
        <v>2</v>
      </c>
      <c r="F153" s="7">
        <v>2</v>
      </c>
      <c r="G153" s="7">
        <v>1</v>
      </c>
      <c r="H153" s="7">
        <v>0</v>
      </c>
      <c r="I153" s="7">
        <v>0</v>
      </c>
      <c r="J153" s="7">
        <v>1</v>
      </c>
      <c r="K153" s="7">
        <v>0</v>
      </c>
      <c r="L153" s="7">
        <v>0</v>
      </c>
      <c r="M153" s="7">
        <v>19</v>
      </c>
      <c r="N153" s="8">
        <v>0.61319444444444449</v>
      </c>
      <c r="O153" s="8">
        <v>2.7777777777777779E-3</v>
      </c>
      <c r="P153" s="8">
        <v>0</v>
      </c>
      <c r="Q153" s="8">
        <v>0.61041666666666672</v>
      </c>
      <c r="R153" s="7">
        <v>3</v>
      </c>
      <c r="S153" s="7">
        <v>2</v>
      </c>
      <c r="T153" s="7">
        <v>60</v>
      </c>
      <c r="V153">
        <v>1</v>
      </c>
    </row>
    <row r="154" spans="1:22" ht="13.5" thickBot="1">
      <c r="A154" s="1" t="s">
        <v>10</v>
      </c>
      <c r="B154" s="2">
        <v>0</v>
      </c>
      <c r="C154" s="2">
        <v>0</v>
      </c>
      <c r="D154" s="2">
        <v>0</v>
      </c>
      <c r="E154" s="2">
        <v>2</v>
      </c>
      <c r="F154" s="2">
        <v>2</v>
      </c>
      <c r="G154" s="2">
        <v>2</v>
      </c>
      <c r="H154" s="2">
        <v>0</v>
      </c>
      <c r="I154" s="2">
        <v>0</v>
      </c>
      <c r="J154" s="2">
        <v>4</v>
      </c>
      <c r="K154" s="2">
        <v>2</v>
      </c>
      <c r="L154" s="2">
        <v>0</v>
      </c>
      <c r="M154" s="2">
        <v>29</v>
      </c>
      <c r="N154" s="5">
        <v>0.90277777777777779</v>
      </c>
      <c r="O154" s="5">
        <v>5.5555555555555558E-3</v>
      </c>
      <c r="P154" s="5">
        <v>5.0694444444444452E-2</v>
      </c>
      <c r="Q154" s="5">
        <v>0.84652777777777777</v>
      </c>
      <c r="R154" s="2">
        <v>0</v>
      </c>
      <c r="S154" s="2">
        <v>0</v>
      </c>
      <c r="T154" s="2">
        <v>0</v>
      </c>
      <c r="V154">
        <v>1</v>
      </c>
    </row>
    <row r="155" spans="1:22" ht="13.5" thickBot="1">
      <c r="A155" s="6" t="s">
        <v>11</v>
      </c>
      <c r="B155" s="7">
        <v>0</v>
      </c>
      <c r="C155" s="7">
        <v>0</v>
      </c>
      <c r="D155" s="7">
        <v>0</v>
      </c>
      <c r="E155" s="7">
        <v>2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15</v>
      </c>
      <c r="N155" s="8">
        <v>0.40625</v>
      </c>
      <c r="O155" s="8">
        <v>0</v>
      </c>
      <c r="P155" s="8">
        <v>6.6666666666666666E-2</v>
      </c>
      <c r="Q155" s="8">
        <v>0.33958333333333335</v>
      </c>
      <c r="R155" s="7">
        <v>7</v>
      </c>
      <c r="S155" s="7">
        <v>7</v>
      </c>
      <c r="T155" s="7">
        <v>50</v>
      </c>
      <c r="V155">
        <v>1</v>
      </c>
    </row>
    <row r="156" spans="1:22" ht="13.5" thickBot="1">
      <c r="A156" s="1" t="s">
        <v>12</v>
      </c>
      <c r="B156" s="2">
        <v>0</v>
      </c>
      <c r="C156" s="2">
        <v>0</v>
      </c>
      <c r="D156" s="2">
        <v>0</v>
      </c>
      <c r="E156" s="2">
        <v>7</v>
      </c>
      <c r="F156" s="2">
        <v>7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28</v>
      </c>
      <c r="N156" s="5">
        <v>0.9784722222222223</v>
      </c>
      <c r="O156" s="5">
        <v>0.21805555555555556</v>
      </c>
      <c r="P156" s="5">
        <v>3.6111111111111115E-2</v>
      </c>
      <c r="Q156" s="5">
        <v>0.72430555555555554</v>
      </c>
      <c r="R156" s="2">
        <v>7</v>
      </c>
      <c r="S156" s="2">
        <v>7</v>
      </c>
      <c r="T156" s="2">
        <v>50</v>
      </c>
      <c r="V156">
        <v>1</v>
      </c>
    </row>
    <row r="157" spans="1:22" ht="13.5" thickBot="1">
      <c r="A157" s="6" t="s">
        <v>13</v>
      </c>
      <c r="B157" s="7">
        <v>1</v>
      </c>
      <c r="C157" s="7">
        <v>0</v>
      </c>
      <c r="D157" s="7">
        <v>1</v>
      </c>
      <c r="E157" s="7">
        <v>9</v>
      </c>
      <c r="F157" s="7">
        <v>8</v>
      </c>
      <c r="G157" s="7">
        <v>0</v>
      </c>
      <c r="H157" s="7">
        <v>1</v>
      </c>
      <c r="I157" s="7">
        <v>2</v>
      </c>
      <c r="J157" s="7">
        <v>1</v>
      </c>
      <c r="K157" s="7">
        <v>0</v>
      </c>
      <c r="L157" s="7">
        <v>1</v>
      </c>
      <c r="M157" s="7">
        <v>26</v>
      </c>
      <c r="N157" s="8">
        <v>0.69097222222222221</v>
      </c>
      <c r="O157" s="8">
        <v>8.9583333333333334E-2</v>
      </c>
      <c r="P157" s="8">
        <v>0</v>
      </c>
      <c r="Q157" s="8">
        <v>0.60138888888888886</v>
      </c>
      <c r="R157" s="7">
        <v>0</v>
      </c>
      <c r="S157" s="7">
        <v>0</v>
      </c>
      <c r="T157" s="7">
        <v>0</v>
      </c>
      <c r="V157">
        <v>1</v>
      </c>
    </row>
    <row r="158" spans="1:22" ht="13.5" thickBot="1">
      <c r="A158" s="1" t="s">
        <v>14</v>
      </c>
      <c r="B158" s="2">
        <v>0</v>
      </c>
      <c r="C158" s="2">
        <v>1</v>
      </c>
      <c r="D158" s="2">
        <v>2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3</v>
      </c>
      <c r="L158" s="2">
        <v>3</v>
      </c>
      <c r="M158" s="2">
        <v>31</v>
      </c>
      <c r="N158" s="5">
        <v>0.9819444444444444</v>
      </c>
      <c r="O158" s="5">
        <v>0.22083333333333333</v>
      </c>
      <c r="P158" s="5">
        <v>5.6250000000000001E-2</v>
      </c>
      <c r="Q158" s="5">
        <v>0.70486111111111116</v>
      </c>
      <c r="R158" s="2">
        <v>10</v>
      </c>
      <c r="S158" s="2">
        <v>13</v>
      </c>
      <c r="T158" s="2">
        <v>43.5</v>
      </c>
      <c r="V158">
        <v>1</v>
      </c>
    </row>
    <row r="159" spans="1:22" ht="13.5" thickBot="1">
      <c r="A159" s="6" t="s">
        <v>15</v>
      </c>
      <c r="B159" s="7">
        <v>0</v>
      </c>
      <c r="C159" s="7">
        <v>0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29</v>
      </c>
      <c r="N159" s="8">
        <v>0.8930555555555556</v>
      </c>
      <c r="O159" s="8">
        <v>0.10069444444444443</v>
      </c>
      <c r="P159" s="8">
        <v>5.6250000000000001E-2</v>
      </c>
      <c r="Q159" s="8">
        <v>0.73611111111111116</v>
      </c>
      <c r="R159" s="7">
        <v>0</v>
      </c>
      <c r="S159" s="7">
        <v>0</v>
      </c>
      <c r="T159" s="7">
        <v>0</v>
      </c>
      <c r="V159">
        <v>1</v>
      </c>
    </row>
    <row r="160" spans="1:22" ht="13.5" thickBot="1">
      <c r="A160" s="1" t="s">
        <v>16</v>
      </c>
      <c r="B160" s="2">
        <v>0</v>
      </c>
      <c r="C160" s="2">
        <v>0</v>
      </c>
      <c r="D160" s="2">
        <v>1</v>
      </c>
      <c r="E160" s="2">
        <v>3</v>
      </c>
      <c r="F160" s="2">
        <v>3</v>
      </c>
      <c r="G160" s="2">
        <v>0</v>
      </c>
      <c r="H160" s="2">
        <v>0</v>
      </c>
      <c r="I160" s="2">
        <v>0</v>
      </c>
      <c r="J160" s="2">
        <v>0</v>
      </c>
      <c r="K160" s="2">
        <v>2</v>
      </c>
      <c r="L160" s="2">
        <v>0</v>
      </c>
      <c r="M160" s="2">
        <v>23</v>
      </c>
      <c r="N160" s="5">
        <v>0.65069444444444446</v>
      </c>
      <c r="O160" s="5">
        <v>0</v>
      </c>
      <c r="P160" s="5">
        <v>3.0555555555555555E-2</v>
      </c>
      <c r="Q160" s="5">
        <v>0.62013888888888891</v>
      </c>
      <c r="R160" s="2">
        <v>0</v>
      </c>
      <c r="S160" s="2">
        <v>0</v>
      </c>
      <c r="T160" s="2">
        <v>0</v>
      </c>
      <c r="V160">
        <v>1</v>
      </c>
    </row>
    <row r="161" spans="1:22" ht="13.5" thickBot="1">
      <c r="A161" s="6" t="s">
        <v>134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19</v>
      </c>
      <c r="N161" s="8">
        <v>0.4770833333333333</v>
      </c>
      <c r="O161" s="8">
        <v>4.8611111111111112E-3</v>
      </c>
      <c r="P161" s="8">
        <v>0</v>
      </c>
      <c r="Q161" s="8">
        <v>0.47222222222222227</v>
      </c>
      <c r="R161" s="7">
        <v>3</v>
      </c>
      <c r="S161" s="7">
        <v>1</v>
      </c>
      <c r="T161" s="7">
        <v>75</v>
      </c>
      <c r="V161">
        <v>1</v>
      </c>
    </row>
    <row r="162" spans="1:22">
      <c r="V162">
        <v>1</v>
      </c>
    </row>
    <row r="163" spans="1:22">
      <c r="A163" t="s">
        <v>146</v>
      </c>
      <c r="V163">
        <v>1</v>
      </c>
    </row>
    <row r="164" spans="1:22" ht="13.5" thickBot="1">
      <c r="A164" s="6" t="s">
        <v>0</v>
      </c>
      <c r="B164" s="7">
        <v>0</v>
      </c>
      <c r="C164" s="7">
        <v>0</v>
      </c>
      <c r="D164" s="7">
        <v>1</v>
      </c>
      <c r="E164" s="7">
        <v>2</v>
      </c>
      <c r="F164" s="7">
        <v>2</v>
      </c>
      <c r="G164" s="7">
        <v>2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37</v>
      </c>
      <c r="N164" s="9">
        <v>1.2458333333333333</v>
      </c>
      <c r="O164" s="8">
        <v>7.2916666666666671E-2</v>
      </c>
      <c r="P164" s="8">
        <v>2.1527777777777781E-2</v>
      </c>
      <c r="Q164" s="9">
        <v>1.1513888888888888</v>
      </c>
      <c r="R164" s="7">
        <v>0</v>
      </c>
      <c r="S164" s="7">
        <v>0</v>
      </c>
      <c r="T164" s="7">
        <v>0</v>
      </c>
      <c r="V164">
        <v>1</v>
      </c>
    </row>
    <row r="165" spans="1:22" ht="13.5" thickBot="1">
      <c r="A165" s="1" t="s">
        <v>1</v>
      </c>
      <c r="B165" s="2">
        <v>1</v>
      </c>
      <c r="C165" s="2">
        <v>0</v>
      </c>
      <c r="D165" s="2">
        <v>1</v>
      </c>
      <c r="E165" s="2">
        <v>3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1</v>
      </c>
      <c r="M165" s="2">
        <v>20</v>
      </c>
      <c r="N165" s="5">
        <v>0.71319444444444446</v>
      </c>
      <c r="O165" s="5">
        <v>3.6805555555555557E-2</v>
      </c>
      <c r="P165" s="5">
        <v>0</v>
      </c>
      <c r="Q165" s="5">
        <v>0.67638888888888893</v>
      </c>
      <c r="R165" s="2">
        <v>0</v>
      </c>
      <c r="S165" s="2">
        <v>1</v>
      </c>
      <c r="T165" s="2">
        <v>0</v>
      </c>
      <c r="V165">
        <v>1</v>
      </c>
    </row>
    <row r="166" spans="1:22" ht="13.5" thickBot="1">
      <c r="A166" s="6" t="s">
        <v>2</v>
      </c>
      <c r="B166" s="7">
        <v>0</v>
      </c>
      <c r="C166" s="7">
        <v>1</v>
      </c>
      <c r="D166" s="7">
        <v>1</v>
      </c>
      <c r="E166" s="7">
        <v>3</v>
      </c>
      <c r="F166" s="7">
        <v>3</v>
      </c>
      <c r="G166" s="7">
        <v>1</v>
      </c>
      <c r="H166" s="7">
        <v>0</v>
      </c>
      <c r="I166" s="7">
        <v>0</v>
      </c>
      <c r="J166" s="7">
        <v>0</v>
      </c>
      <c r="K166" s="7">
        <v>2</v>
      </c>
      <c r="L166" s="7">
        <v>0</v>
      </c>
      <c r="M166" s="7">
        <v>20</v>
      </c>
      <c r="N166" s="8">
        <v>0.67638888888888893</v>
      </c>
      <c r="O166" s="8">
        <v>3.6805555555555557E-2</v>
      </c>
      <c r="P166" s="8">
        <v>0</v>
      </c>
      <c r="Q166" s="8">
        <v>0.63958333333333328</v>
      </c>
      <c r="R166" s="7">
        <v>3</v>
      </c>
      <c r="S166" s="7">
        <v>0</v>
      </c>
      <c r="T166" s="7">
        <v>100</v>
      </c>
      <c r="V166">
        <v>1</v>
      </c>
    </row>
    <row r="167" spans="1:22" ht="13.5" thickBot="1">
      <c r="A167" s="1" t="s">
        <v>3</v>
      </c>
      <c r="B167" s="2">
        <v>0</v>
      </c>
      <c r="C167" s="2">
        <v>0</v>
      </c>
      <c r="D167" s="2">
        <v>0</v>
      </c>
      <c r="E167" s="2">
        <v>3</v>
      </c>
      <c r="F167" s="2">
        <v>3</v>
      </c>
      <c r="G167" s="2">
        <v>1</v>
      </c>
      <c r="H167" s="2">
        <v>0</v>
      </c>
      <c r="I167" s="2">
        <v>0</v>
      </c>
      <c r="J167" s="2">
        <v>2</v>
      </c>
      <c r="K167" s="2">
        <v>0</v>
      </c>
      <c r="L167" s="2">
        <v>3</v>
      </c>
      <c r="M167" s="2">
        <v>35</v>
      </c>
      <c r="N167" s="4">
        <v>1.175</v>
      </c>
      <c r="O167" s="5">
        <v>4.4444444444444446E-2</v>
      </c>
      <c r="P167" s="5">
        <v>0</v>
      </c>
      <c r="Q167" s="4">
        <v>1.1305555555555555</v>
      </c>
      <c r="R167" s="2">
        <v>0</v>
      </c>
      <c r="S167" s="2">
        <v>0</v>
      </c>
      <c r="T167" s="2">
        <v>0</v>
      </c>
      <c r="V167">
        <v>1</v>
      </c>
    </row>
    <row r="168" spans="1:22" ht="13.5" thickBot="1">
      <c r="A168" s="6" t="s">
        <v>133</v>
      </c>
      <c r="B168" s="7">
        <v>0</v>
      </c>
      <c r="C168" s="7">
        <v>0</v>
      </c>
      <c r="D168" s="7">
        <v>0</v>
      </c>
      <c r="E168" s="7">
        <v>2</v>
      </c>
      <c r="F168" s="7">
        <v>2</v>
      </c>
      <c r="G168" s="7">
        <v>0</v>
      </c>
      <c r="H168" s="7">
        <v>1</v>
      </c>
      <c r="I168" s="7">
        <v>2</v>
      </c>
      <c r="J168" s="7">
        <v>2</v>
      </c>
      <c r="K168" s="7">
        <v>1</v>
      </c>
      <c r="L168" s="7">
        <v>2</v>
      </c>
      <c r="M168" s="7">
        <v>13</v>
      </c>
      <c r="N168" s="8">
        <v>0.42291666666666666</v>
      </c>
      <c r="O168" s="8">
        <v>0</v>
      </c>
      <c r="P168" s="8">
        <v>0</v>
      </c>
      <c r="Q168" s="8">
        <v>0.42291666666666666</v>
      </c>
      <c r="R168" s="7">
        <v>0</v>
      </c>
      <c r="S168" s="7">
        <v>0</v>
      </c>
      <c r="T168" s="7">
        <v>0</v>
      </c>
      <c r="V168">
        <v>1</v>
      </c>
    </row>
    <row r="169" spans="1:22" ht="13.5" thickBot="1">
      <c r="A169" s="1" t="s">
        <v>4</v>
      </c>
      <c r="B169" s="2">
        <v>1</v>
      </c>
      <c r="C169" s="2">
        <v>0</v>
      </c>
      <c r="D169" s="2">
        <v>0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2</v>
      </c>
      <c r="K169" s="2">
        <v>0</v>
      </c>
      <c r="L169" s="2">
        <v>1</v>
      </c>
      <c r="M169" s="2">
        <v>22</v>
      </c>
      <c r="N169" s="5">
        <v>0.74097222222222225</v>
      </c>
      <c r="O169" s="5">
        <v>6.1805555555555558E-2</v>
      </c>
      <c r="P169" s="5">
        <v>0</v>
      </c>
      <c r="Q169" s="5">
        <v>0.6791666666666667</v>
      </c>
      <c r="R169" s="2">
        <v>0</v>
      </c>
      <c r="S169" s="2">
        <v>0</v>
      </c>
      <c r="T169" s="2">
        <v>0</v>
      </c>
      <c r="V169">
        <v>1</v>
      </c>
    </row>
    <row r="170" spans="1:22" ht="13.5" thickBot="1">
      <c r="A170" s="6" t="s">
        <v>5</v>
      </c>
      <c r="B170" s="7">
        <v>0</v>
      </c>
      <c r="C170" s="7">
        <v>0</v>
      </c>
      <c r="D170" s="7">
        <v>1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22</v>
      </c>
      <c r="N170" s="8">
        <v>0.77430555555555547</v>
      </c>
      <c r="O170" s="8">
        <v>2.5694444444444447E-2</v>
      </c>
      <c r="P170" s="8">
        <v>0</v>
      </c>
      <c r="Q170" s="8">
        <v>0.74861111111111101</v>
      </c>
      <c r="R170" s="7">
        <v>0</v>
      </c>
      <c r="S170" s="7">
        <v>0</v>
      </c>
      <c r="T170" s="7">
        <v>0</v>
      </c>
      <c r="V170">
        <v>1</v>
      </c>
    </row>
    <row r="171" spans="1:22" ht="13.5" thickBot="1">
      <c r="A171" s="1" t="s">
        <v>6</v>
      </c>
      <c r="B171" s="2">
        <v>0</v>
      </c>
      <c r="C171" s="2">
        <v>1</v>
      </c>
      <c r="D171" s="2">
        <v>0</v>
      </c>
      <c r="E171" s="2">
        <v>1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24</v>
      </c>
      <c r="N171" s="5">
        <v>0.77569444444444446</v>
      </c>
      <c r="O171" s="5">
        <v>6.1805555555555558E-2</v>
      </c>
      <c r="P171" s="5">
        <v>2.1527777777777781E-2</v>
      </c>
      <c r="Q171" s="5">
        <v>0.69236111111111109</v>
      </c>
      <c r="R171" s="2">
        <v>2</v>
      </c>
      <c r="S171" s="2">
        <v>0</v>
      </c>
      <c r="T171" s="2">
        <v>100</v>
      </c>
      <c r="V171">
        <v>1</v>
      </c>
    </row>
    <row r="172" spans="1:22" ht="13.5" thickBot="1">
      <c r="A172" s="6" t="s">
        <v>25</v>
      </c>
      <c r="B172" s="7">
        <v>0</v>
      </c>
      <c r="C172" s="7">
        <v>0</v>
      </c>
      <c r="D172" s="7">
        <v>0</v>
      </c>
      <c r="E172" s="7">
        <v>2</v>
      </c>
      <c r="F172" s="7">
        <v>2</v>
      </c>
      <c r="G172" s="7">
        <v>0</v>
      </c>
      <c r="H172" s="7">
        <v>0</v>
      </c>
      <c r="I172" s="7">
        <v>0</v>
      </c>
      <c r="J172" s="7">
        <v>2</v>
      </c>
      <c r="K172" s="7">
        <v>0</v>
      </c>
      <c r="L172" s="7">
        <v>0</v>
      </c>
      <c r="M172" s="7">
        <v>12</v>
      </c>
      <c r="N172" s="8">
        <v>0.4055555555555555</v>
      </c>
      <c r="O172" s="8">
        <v>0</v>
      </c>
      <c r="P172" s="8">
        <v>0</v>
      </c>
      <c r="Q172" s="8">
        <v>0.4055555555555555</v>
      </c>
      <c r="R172" s="7">
        <v>0</v>
      </c>
      <c r="S172" s="7">
        <v>0</v>
      </c>
      <c r="T172" s="7">
        <v>0</v>
      </c>
      <c r="V172">
        <v>1</v>
      </c>
    </row>
    <row r="173" spans="1:22" ht="13.5" thickBot="1">
      <c r="A173" s="1" t="s">
        <v>9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20</v>
      </c>
      <c r="N173" s="5">
        <v>0.59097222222222223</v>
      </c>
      <c r="O173" s="5">
        <v>0</v>
      </c>
      <c r="P173" s="5">
        <v>0</v>
      </c>
      <c r="Q173" s="5">
        <v>0.59097222222222223</v>
      </c>
      <c r="R173" s="2">
        <v>0</v>
      </c>
      <c r="S173" s="2">
        <v>2</v>
      </c>
      <c r="T173" s="2">
        <v>0</v>
      </c>
      <c r="V173">
        <v>1</v>
      </c>
    </row>
    <row r="174" spans="1:22" ht="13.5" thickBot="1">
      <c r="A174" s="6" t="s">
        <v>10</v>
      </c>
      <c r="B174" s="7">
        <v>0</v>
      </c>
      <c r="C174" s="7">
        <v>0</v>
      </c>
      <c r="D174" s="7">
        <v>0</v>
      </c>
      <c r="E174" s="7">
        <v>3</v>
      </c>
      <c r="F174" s="7">
        <v>3</v>
      </c>
      <c r="G174" s="7">
        <v>3</v>
      </c>
      <c r="H174" s="7">
        <v>0</v>
      </c>
      <c r="I174" s="7">
        <v>0</v>
      </c>
      <c r="J174" s="7">
        <v>2</v>
      </c>
      <c r="K174" s="7">
        <v>0</v>
      </c>
      <c r="L174" s="7">
        <v>0</v>
      </c>
      <c r="M174" s="7">
        <v>28</v>
      </c>
      <c r="N174" s="8">
        <v>0.99305555555555547</v>
      </c>
      <c r="O174" s="8">
        <v>5.5555555555555558E-3</v>
      </c>
      <c r="P174" s="8">
        <v>2.1527777777777781E-2</v>
      </c>
      <c r="Q174" s="8">
        <v>0.96597222222222223</v>
      </c>
      <c r="R174" s="7">
        <v>0</v>
      </c>
      <c r="S174" s="7">
        <v>0</v>
      </c>
      <c r="T174" s="7">
        <v>0</v>
      </c>
      <c r="V174">
        <v>1</v>
      </c>
    </row>
    <row r="175" spans="1:22" ht="13.5" thickBot="1">
      <c r="A175" s="1" t="s">
        <v>11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4</v>
      </c>
      <c r="K175" s="2">
        <v>0</v>
      </c>
      <c r="L175" s="2">
        <v>0</v>
      </c>
      <c r="M175" s="2">
        <v>14</v>
      </c>
      <c r="N175" s="5">
        <v>0.3972222222222222</v>
      </c>
      <c r="O175" s="5">
        <v>0</v>
      </c>
      <c r="P175" s="5">
        <v>0</v>
      </c>
      <c r="Q175" s="5">
        <v>0.3972222222222222</v>
      </c>
      <c r="R175" s="2">
        <v>4</v>
      </c>
      <c r="S175" s="2">
        <v>5</v>
      </c>
      <c r="T175" s="2">
        <v>44.4</v>
      </c>
      <c r="V175">
        <v>1</v>
      </c>
    </row>
    <row r="176" spans="1:22" ht="13.5" thickBot="1">
      <c r="A176" s="6" t="s">
        <v>12</v>
      </c>
      <c r="B176" s="7">
        <v>1</v>
      </c>
      <c r="C176" s="7">
        <v>1</v>
      </c>
      <c r="D176" s="7">
        <v>1</v>
      </c>
      <c r="E176" s="7">
        <v>2</v>
      </c>
      <c r="F176" s="7">
        <v>1</v>
      </c>
      <c r="G176" s="7">
        <v>0</v>
      </c>
      <c r="H176" s="7">
        <v>0</v>
      </c>
      <c r="I176" s="7">
        <v>0</v>
      </c>
      <c r="J176" s="7">
        <v>1</v>
      </c>
      <c r="K176" s="7">
        <v>1</v>
      </c>
      <c r="L176" s="7">
        <v>0</v>
      </c>
      <c r="M176" s="7">
        <v>22</v>
      </c>
      <c r="N176" s="8">
        <v>0.71250000000000002</v>
      </c>
      <c r="O176" s="8">
        <v>4.8611111111111112E-2</v>
      </c>
      <c r="P176" s="8">
        <v>2.1527777777777781E-2</v>
      </c>
      <c r="Q176" s="8">
        <v>0.64236111111111105</v>
      </c>
      <c r="R176" s="7">
        <v>7</v>
      </c>
      <c r="S176" s="7">
        <v>7</v>
      </c>
      <c r="T176" s="7">
        <v>50</v>
      </c>
      <c r="V176">
        <v>1</v>
      </c>
    </row>
    <row r="177" spans="1:22" ht="13.5" thickBot="1">
      <c r="A177" s="1" t="s">
        <v>13</v>
      </c>
      <c r="B177" s="2">
        <v>0</v>
      </c>
      <c r="C177" s="2">
        <v>0</v>
      </c>
      <c r="D177" s="2">
        <v>-1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1</v>
      </c>
      <c r="M177" s="2">
        <v>24</v>
      </c>
      <c r="N177" s="5">
        <v>0.6791666666666667</v>
      </c>
      <c r="O177" s="5">
        <v>3.3333333333333333E-2</v>
      </c>
      <c r="P177" s="5">
        <v>0</v>
      </c>
      <c r="Q177" s="5">
        <v>0.64583333333333337</v>
      </c>
      <c r="R177" s="2">
        <v>0</v>
      </c>
      <c r="S177" s="2">
        <v>0</v>
      </c>
      <c r="T177" s="2">
        <v>0</v>
      </c>
      <c r="V177">
        <v>1</v>
      </c>
    </row>
    <row r="178" spans="1:22" ht="13.5" thickBot="1">
      <c r="A178" s="6" t="s">
        <v>14</v>
      </c>
      <c r="B178" s="7">
        <v>0</v>
      </c>
      <c r="C178" s="7">
        <v>1</v>
      </c>
      <c r="D178" s="7">
        <v>-1</v>
      </c>
      <c r="E178" s="7">
        <v>2</v>
      </c>
      <c r="F178" s="7">
        <v>2</v>
      </c>
      <c r="G178" s="7">
        <v>0</v>
      </c>
      <c r="H178" s="7">
        <v>0</v>
      </c>
      <c r="I178" s="7">
        <v>0</v>
      </c>
      <c r="J178" s="7">
        <v>0</v>
      </c>
      <c r="K178" s="7">
        <v>4</v>
      </c>
      <c r="L178" s="7">
        <v>1</v>
      </c>
      <c r="M178" s="7">
        <v>24</v>
      </c>
      <c r="N178" s="8">
        <v>0.80208333333333337</v>
      </c>
      <c r="O178" s="8">
        <v>6.1805555555555558E-2</v>
      </c>
      <c r="P178" s="8">
        <v>0</v>
      </c>
      <c r="Q178" s="8">
        <v>0.7402777777777777</v>
      </c>
      <c r="R178" s="7">
        <v>9</v>
      </c>
      <c r="S178" s="7">
        <v>6</v>
      </c>
      <c r="T178" s="7">
        <v>60</v>
      </c>
      <c r="V178">
        <v>1</v>
      </c>
    </row>
    <row r="179" spans="1:22" ht="13.5" thickBot="1">
      <c r="A179" s="1" t="s">
        <v>15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2</v>
      </c>
      <c r="N179" s="5">
        <v>4.3750000000000004E-2</v>
      </c>
      <c r="O179" s="5">
        <v>0</v>
      </c>
      <c r="P179" s="5">
        <v>0</v>
      </c>
      <c r="Q179" s="5">
        <v>4.3750000000000004E-2</v>
      </c>
      <c r="R179" s="2">
        <v>0</v>
      </c>
      <c r="S179" s="2">
        <v>0</v>
      </c>
      <c r="T179" s="2">
        <v>0</v>
      </c>
      <c r="V179">
        <v>1</v>
      </c>
    </row>
    <row r="180" spans="1:22" ht="13.5" thickBot="1">
      <c r="A180" s="6" t="s">
        <v>16</v>
      </c>
      <c r="B180" s="7">
        <v>0</v>
      </c>
      <c r="C180" s="7">
        <v>0</v>
      </c>
      <c r="D180" s="7">
        <v>0</v>
      </c>
      <c r="E180" s="7">
        <v>1</v>
      </c>
      <c r="F180" s="7">
        <v>1</v>
      </c>
      <c r="G180" s="7">
        <v>2</v>
      </c>
      <c r="H180" s="7">
        <v>0</v>
      </c>
      <c r="I180" s="7">
        <v>0</v>
      </c>
      <c r="J180" s="7">
        <v>0</v>
      </c>
      <c r="K180" s="7">
        <v>1</v>
      </c>
      <c r="L180" s="7">
        <v>1</v>
      </c>
      <c r="M180" s="7">
        <v>23</v>
      </c>
      <c r="N180" s="8">
        <v>0.71944444444444444</v>
      </c>
      <c r="O180" s="8">
        <v>0</v>
      </c>
      <c r="P180" s="8">
        <v>0</v>
      </c>
      <c r="Q180" s="8">
        <v>0.71944444444444444</v>
      </c>
      <c r="R180" s="7">
        <v>0</v>
      </c>
      <c r="S180" s="7">
        <v>0</v>
      </c>
      <c r="T180" s="7">
        <v>0</v>
      </c>
      <c r="V180">
        <v>1</v>
      </c>
    </row>
    <row r="181" spans="1:22" ht="13.5" thickBot="1">
      <c r="A181" s="1" t="s">
        <v>134</v>
      </c>
      <c r="B181" s="2">
        <v>0</v>
      </c>
      <c r="C181" s="2">
        <v>1</v>
      </c>
      <c r="D181" s="2">
        <v>1</v>
      </c>
      <c r="E181" s="2">
        <v>1</v>
      </c>
      <c r="F181" s="2">
        <v>1</v>
      </c>
      <c r="G181" s="2">
        <v>1</v>
      </c>
      <c r="H181" s="2">
        <v>0</v>
      </c>
      <c r="I181" s="2">
        <v>0</v>
      </c>
      <c r="J181" s="2">
        <v>0</v>
      </c>
      <c r="K181" s="2">
        <v>1</v>
      </c>
      <c r="L181" s="2">
        <v>2</v>
      </c>
      <c r="M181" s="2">
        <v>18</v>
      </c>
      <c r="N181" s="5">
        <v>0.6166666666666667</v>
      </c>
      <c r="O181" s="5">
        <v>3.472222222222222E-3</v>
      </c>
      <c r="P181" s="5">
        <v>0</v>
      </c>
      <c r="Q181" s="5">
        <v>0.61319444444444449</v>
      </c>
      <c r="R181" s="2">
        <v>3</v>
      </c>
      <c r="S181" s="2">
        <v>2</v>
      </c>
      <c r="T181" s="2">
        <v>60</v>
      </c>
      <c r="V181">
        <v>1</v>
      </c>
    </row>
    <row r="182" spans="1:22">
      <c r="V182">
        <v>1</v>
      </c>
    </row>
    <row r="183" spans="1:22">
      <c r="A183" t="s">
        <v>147</v>
      </c>
      <c r="V183">
        <v>1</v>
      </c>
    </row>
    <row r="184" spans="1:22" ht="13.5" thickBot="1">
      <c r="A184" s="1" t="s">
        <v>0</v>
      </c>
      <c r="B184" s="2">
        <v>0</v>
      </c>
      <c r="C184" s="2">
        <v>0</v>
      </c>
      <c r="D184" s="2">
        <v>1</v>
      </c>
      <c r="E184" s="2">
        <v>2</v>
      </c>
      <c r="F184" s="2">
        <v>2</v>
      </c>
      <c r="G184" s="2">
        <v>3</v>
      </c>
      <c r="H184" s="2">
        <v>0</v>
      </c>
      <c r="I184" s="2">
        <v>0</v>
      </c>
      <c r="J184" s="2">
        <v>0</v>
      </c>
      <c r="K184" s="2">
        <v>0</v>
      </c>
      <c r="L184" s="2">
        <v>2</v>
      </c>
      <c r="M184" s="2">
        <v>31</v>
      </c>
      <c r="N184" s="4">
        <v>1.0784722222222223</v>
      </c>
      <c r="O184" s="5">
        <v>0.14166666666666666</v>
      </c>
      <c r="P184" s="5">
        <v>0.125</v>
      </c>
      <c r="Q184" s="5">
        <v>0.81180555555555556</v>
      </c>
      <c r="R184" s="2">
        <v>0</v>
      </c>
      <c r="S184" s="2">
        <v>0</v>
      </c>
      <c r="T184" s="2">
        <v>0</v>
      </c>
      <c r="V184">
        <v>1</v>
      </c>
    </row>
    <row r="185" spans="1:22" ht="13.5" thickBot="1">
      <c r="A185" s="6" t="s">
        <v>1</v>
      </c>
      <c r="B185" s="7">
        <v>1</v>
      </c>
      <c r="C185" s="7">
        <v>0</v>
      </c>
      <c r="D185" s="7">
        <v>0</v>
      </c>
      <c r="E185" s="7">
        <v>5</v>
      </c>
      <c r="F185" s="7">
        <v>4</v>
      </c>
      <c r="G185" s="7">
        <v>1</v>
      </c>
      <c r="H185" s="7">
        <v>0</v>
      </c>
      <c r="I185" s="7">
        <v>0</v>
      </c>
      <c r="J185" s="7">
        <v>5</v>
      </c>
      <c r="K185" s="7">
        <v>2</v>
      </c>
      <c r="L185" s="7">
        <v>1</v>
      </c>
      <c r="M185" s="7">
        <v>22</v>
      </c>
      <c r="N185" s="8">
        <v>0.74930555555555556</v>
      </c>
      <c r="O185" s="8">
        <v>4.5833333333333337E-2</v>
      </c>
      <c r="P185" s="8">
        <v>0</v>
      </c>
      <c r="Q185" s="8">
        <v>0.70347222222222217</v>
      </c>
      <c r="R185" s="7">
        <v>0</v>
      </c>
      <c r="S185" s="7">
        <v>0</v>
      </c>
      <c r="T185" s="7">
        <v>0</v>
      </c>
      <c r="V185">
        <v>1</v>
      </c>
    </row>
    <row r="186" spans="1:22" ht="13.5" thickBot="1">
      <c r="A186" s="1" t="s">
        <v>2</v>
      </c>
      <c r="B186" s="2">
        <v>0</v>
      </c>
      <c r="C186" s="2">
        <v>2</v>
      </c>
      <c r="D186" s="2">
        <v>0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26</v>
      </c>
      <c r="N186" s="5">
        <v>0.7368055555555556</v>
      </c>
      <c r="O186" s="5">
        <v>5.6944444444444443E-2</v>
      </c>
      <c r="P186" s="5">
        <v>8.1250000000000003E-2</v>
      </c>
      <c r="Q186" s="5">
        <v>0.59861111111111109</v>
      </c>
      <c r="R186" s="2">
        <v>11</v>
      </c>
      <c r="S186" s="2">
        <v>6</v>
      </c>
      <c r="T186" s="2">
        <v>64.7</v>
      </c>
      <c r="V186">
        <v>1</v>
      </c>
    </row>
    <row r="187" spans="1:22" ht="13.5" thickBot="1">
      <c r="A187" s="6" t="s">
        <v>3</v>
      </c>
      <c r="B187" s="7">
        <v>0</v>
      </c>
      <c r="C187" s="7">
        <v>1</v>
      </c>
      <c r="D187" s="7">
        <v>1</v>
      </c>
      <c r="E187" s="7">
        <v>1</v>
      </c>
      <c r="F187" s="7">
        <v>1</v>
      </c>
      <c r="G187" s="7">
        <v>1</v>
      </c>
      <c r="H187" s="7">
        <v>0</v>
      </c>
      <c r="I187" s="7">
        <v>0</v>
      </c>
      <c r="J187" s="7">
        <v>2</v>
      </c>
      <c r="K187" s="7">
        <v>0</v>
      </c>
      <c r="L187" s="7">
        <v>1</v>
      </c>
      <c r="M187" s="7">
        <v>27</v>
      </c>
      <c r="N187" s="8">
        <v>0.8041666666666667</v>
      </c>
      <c r="O187" s="8">
        <v>3.6111111111111115E-2</v>
      </c>
      <c r="P187" s="8">
        <v>0.13194444444444445</v>
      </c>
      <c r="Q187" s="8">
        <v>0.63611111111111118</v>
      </c>
      <c r="R187" s="7">
        <v>0</v>
      </c>
      <c r="S187" s="7">
        <v>0</v>
      </c>
      <c r="T187" s="7">
        <v>0</v>
      </c>
      <c r="V187">
        <v>1</v>
      </c>
    </row>
    <row r="188" spans="1:22" ht="13.5" thickBot="1">
      <c r="A188" s="1" t="s">
        <v>133</v>
      </c>
      <c r="B188" s="2">
        <v>0</v>
      </c>
      <c r="C188" s="2">
        <v>0</v>
      </c>
      <c r="D188" s="2">
        <v>0</v>
      </c>
      <c r="E188" s="2">
        <v>2</v>
      </c>
      <c r="F188" s="2">
        <v>2</v>
      </c>
      <c r="G188" s="2">
        <v>1</v>
      </c>
      <c r="H188" s="2">
        <v>1</v>
      </c>
      <c r="I188" s="2">
        <v>2</v>
      </c>
      <c r="J188" s="2">
        <v>0</v>
      </c>
      <c r="K188" s="2">
        <v>0</v>
      </c>
      <c r="L188" s="2">
        <v>0</v>
      </c>
      <c r="M188" s="2">
        <v>13</v>
      </c>
      <c r="N188" s="5">
        <v>0.35000000000000003</v>
      </c>
      <c r="O188" s="5">
        <v>0</v>
      </c>
      <c r="P188" s="5">
        <v>0</v>
      </c>
      <c r="Q188" s="5">
        <v>0.35000000000000003</v>
      </c>
      <c r="R188" s="2">
        <v>0</v>
      </c>
      <c r="S188" s="2">
        <v>0</v>
      </c>
      <c r="T188" s="2">
        <v>0</v>
      </c>
      <c r="V188">
        <v>1</v>
      </c>
    </row>
    <row r="189" spans="1:22" ht="13.5" thickBot="1">
      <c r="A189" s="6" t="s">
        <v>4</v>
      </c>
      <c r="B189" s="7">
        <v>0</v>
      </c>
      <c r="C189" s="7">
        <v>0</v>
      </c>
      <c r="D189" s="7">
        <v>0</v>
      </c>
      <c r="E189" s="7">
        <v>7</v>
      </c>
      <c r="F189" s="7">
        <v>7</v>
      </c>
      <c r="G189" s="7">
        <v>0</v>
      </c>
      <c r="H189" s="7">
        <v>0</v>
      </c>
      <c r="I189" s="7">
        <v>0</v>
      </c>
      <c r="J189" s="7">
        <v>2</v>
      </c>
      <c r="K189" s="7">
        <v>0</v>
      </c>
      <c r="L189" s="7">
        <v>1</v>
      </c>
      <c r="M189" s="7">
        <v>27</v>
      </c>
      <c r="N189" s="8">
        <v>0.79166666666666663</v>
      </c>
      <c r="O189" s="8">
        <v>0.13194444444444445</v>
      </c>
      <c r="P189" s="8">
        <v>5.9722222222222225E-2</v>
      </c>
      <c r="Q189" s="8">
        <v>0.6</v>
      </c>
      <c r="R189" s="7">
        <v>0</v>
      </c>
      <c r="S189" s="7">
        <v>0</v>
      </c>
      <c r="T189" s="7">
        <v>0</v>
      </c>
      <c r="V189">
        <v>1</v>
      </c>
    </row>
    <row r="190" spans="1:22" ht="13.5" thickBot="1">
      <c r="A190" s="1" t="s">
        <v>5</v>
      </c>
      <c r="B190" s="2">
        <v>0</v>
      </c>
      <c r="C190" s="2">
        <v>0</v>
      </c>
      <c r="D190" s="2">
        <v>1</v>
      </c>
      <c r="E190" s="2">
        <v>0</v>
      </c>
      <c r="F190" s="2">
        <v>0</v>
      </c>
      <c r="G190" s="2">
        <v>3</v>
      </c>
      <c r="H190" s="2">
        <v>1</v>
      </c>
      <c r="I190" s="2">
        <v>2</v>
      </c>
      <c r="J190" s="2">
        <v>0</v>
      </c>
      <c r="K190" s="2">
        <v>0</v>
      </c>
      <c r="L190" s="2">
        <v>0</v>
      </c>
      <c r="M190" s="2">
        <v>24</v>
      </c>
      <c r="N190" s="5">
        <v>0.71805555555555556</v>
      </c>
      <c r="O190" s="5">
        <v>0</v>
      </c>
      <c r="P190" s="5">
        <v>6.25E-2</v>
      </c>
      <c r="Q190" s="5">
        <v>0.65555555555555556</v>
      </c>
      <c r="R190" s="2">
        <v>0</v>
      </c>
      <c r="S190" s="2">
        <v>0</v>
      </c>
      <c r="T190" s="2">
        <v>0</v>
      </c>
      <c r="V190">
        <v>1</v>
      </c>
    </row>
    <row r="191" spans="1:22" ht="13.5" thickBot="1">
      <c r="A191" s="6" t="s">
        <v>6</v>
      </c>
      <c r="B191" s="7">
        <v>0</v>
      </c>
      <c r="C191" s="7">
        <v>0</v>
      </c>
      <c r="D191" s="7">
        <v>2</v>
      </c>
      <c r="E191" s="7">
        <v>1</v>
      </c>
      <c r="F191" s="7">
        <v>1</v>
      </c>
      <c r="G191" s="7">
        <v>0</v>
      </c>
      <c r="H191" s="7">
        <v>0</v>
      </c>
      <c r="I191" s="7">
        <v>0</v>
      </c>
      <c r="J191" s="7">
        <v>1</v>
      </c>
      <c r="K191" s="7">
        <v>1</v>
      </c>
      <c r="L191" s="7">
        <v>2</v>
      </c>
      <c r="M191" s="7">
        <v>27</v>
      </c>
      <c r="N191" s="8">
        <v>0.80069444444444438</v>
      </c>
      <c r="O191" s="8">
        <v>0.12083333333333333</v>
      </c>
      <c r="P191" s="8">
        <v>9.0972222222222218E-2</v>
      </c>
      <c r="Q191" s="8">
        <v>0.58888888888888891</v>
      </c>
      <c r="R191" s="7">
        <v>2</v>
      </c>
      <c r="S191" s="7">
        <v>5</v>
      </c>
      <c r="T191" s="7">
        <v>28.6</v>
      </c>
      <c r="V191">
        <v>1</v>
      </c>
    </row>
    <row r="192" spans="1:22" ht="13.5" thickBot="1">
      <c r="A192" s="1" t="s">
        <v>25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5</v>
      </c>
      <c r="J192" s="2">
        <v>0</v>
      </c>
      <c r="K192" s="2">
        <v>0</v>
      </c>
      <c r="L192" s="2">
        <v>0</v>
      </c>
      <c r="M192" s="2">
        <v>13</v>
      </c>
      <c r="N192" s="5">
        <v>0.36180555555555555</v>
      </c>
      <c r="O192" s="5">
        <v>0</v>
      </c>
      <c r="P192" s="5">
        <v>7.4305555555555555E-2</v>
      </c>
      <c r="Q192" s="5">
        <v>0.28750000000000003</v>
      </c>
      <c r="R192" s="2">
        <v>0</v>
      </c>
      <c r="S192" s="2">
        <v>0</v>
      </c>
      <c r="T192" s="2">
        <v>0</v>
      </c>
      <c r="V192">
        <v>1</v>
      </c>
    </row>
    <row r="193" spans="1:22" ht="13.5" thickBot="1">
      <c r="A193" s="6" t="s">
        <v>9</v>
      </c>
      <c r="B193" s="7">
        <v>0</v>
      </c>
      <c r="C193" s="7">
        <v>0</v>
      </c>
      <c r="D193" s="7">
        <v>0</v>
      </c>
      <c r="E193" s="7">
        <v>3</v>
      </c>
      <c r="F193" s="7">
        <v>3</v>
      </c>
      <c r="G193" s="7">
        <v>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22</v>
      </c>
      <c r="N193" s="8">
        <v>0.58611111111111114</v>
      </c>
      <c r="O193" s="8">
        <v>0</v>
      </c>
      <c r="P193" s="8">
        <v>2.6388888888888889E-2</v>
      </c>
      <c r="Q193" s="8">
        <v>0.55972222222222223</v>
      </c>
      <c r="R193" s="7">
        <v>0</v>
      </c>
      <c r="S193" s="7">
        <v>0</v>
      </c>
      <c r="T193" s="7">
        <v>0</v>
      </c>
      <c r="V193">
        <v>1</v>
      </c>
    </row>
    <row r="194" spans="1:22" ht="13.5" thickBot="1">
      <c r="A194" s="1" t="s">
        <v>10</v>
      </c>
      <c r="B194" s="2">
        <v>0</v>
      </c>
      <c r="C194" s="2">
        <v>1</v>
      </c>
      <c r="D194" s="2">
        <v>1</v>
      </c>
      <c r="E194" s="2">
        <v>0</v>
      </c>
      <c r="F194" s="2">
        <v>0</v>
      </c>
      <c r="G194" s="2">
        <v>2</v>
      </c>
      <c r="H194" s="2">
        <v>0</v>
      </c>
      <c r="I194" s="2">
        <v>0</v>
      </c>
      <c r="J194" s="2">
        <v>3</v>
      </c>
      <c r="K194" s="2">
        <v>0</v>
      </c>
      <c r="L194" s="2">
        <v>0</v>
      </c>
      <c r="M194" s="2">
        <v>27</v>
      </c>
      <c r="N194" s="5">
        <v>0.87361111111111101</v>
      </c>
      <c r="O194" s="5">
        <v>0</v>
      </c>
      <c r="P194" s="5">
        <v>9.7916666666666666E-2</v>
      </c>
      <c r="Q194" s="5">
        <v>0.77569444444444446</v>
      </c>
      <c r="R194" s="2">
        <v>0</v>
      </c>
      <c r="S194" s="2">
        <v>0</v>
      </c>
      <c r="T194" s="2">
        <v>0</v>
      </c>
      <c r="V194">
        <v>1</v>
      </c>
    </row>
    <row r="195" spans="1:22" ht="13.5" thickBot="1">
      <c r="A195" s="6" t="s">
        <v>11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2</v>
      </c>
      <c r="J195" s="7">
        <v>2</v>
      </c>
      <c r="K195" s="7">
        <v>0</v>
      </c>
      <c r="L195" s="7">
        <v>0</v>
      </c>
      <c r="M195" s="7">
        <v>4</v>
      </c>
      <c r="N195" s="8">
        <v>9.2361111111111116E-2</v>
      </c>
      <c r="O195" s="8">
        <v>0</v>
      </c>
      <c r="P195" s="8">
        <v>6.2499999999999995E-3</v>
      </c>
      <c r="Q195" s="8">
        <v>8.6111111111111124E-2</v>
      </c>
      <c r="R195" s="7">
        <v>0</v>
      </c>
      <c r="S195" s="7">
        <v>2</v>
      </c>
      <c r="T195" s="7">
        <v>0</v>
      </c>
      <c r="V195">
        <v>1</v>
      </c>
    </row>
    <row r="196" spans="1:22" ht="13.5" thickBot="1">
      <c r="A196" s="1" t="s">
        <v>12</v>
      </c>
      <c r="B196" s="2">
        <v>0</v>
      </c>
      <c r="C196" s="2">
        <v>0</v>
      </c>
      <c r="D196" s="2">
        <v>0</v>
      </c>
      <c r="E196" s="2">
        <v>3</v>
      </c>
      <c r="F196" s="2">
        <v>3</v>
      </c>
      <c r="G196" s="2">
        <v>3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31</v>
      </c>
      <c r="N196" s="5">
        <v>0.95763888888888893</v>
      </c>
      <c r="O196" s="5">
        <v>9.7222222222222224E-2</v>
      </c>
      <c r="P196" s="5">
        <v>0.10625</v>
      </c>
      <c r="Q196" s="5">
        <v>0.75416666666666676</v>
      </c>
      <c r="R196" s="2">
        <v>10</v>
      </c>
      <c r="S196" s="2">
        <v>9</v>
      </c>
      <c r="T196" s="2">
        <v>52.6</v>
      </c>
      <c r="V196">
        <v>1</v>
      </c>
    </row>
    <row r="197" spans="1:22" ht="13.5" thickBot="1">
      <c r="A197" s="6" t="s">
        <v>13</v>
      </c>
      <c r="B197" s="7">
        <v>3</v>
      </c>
      <c r="C197" s="7">
        <v>0</v>
      </c>
      <c r="D197" s="7">
        <v>2</v>
      </c>
      <c r="E197" s="7">
        <v>5</v>
      </c>
      <c r="F197" s="7">
        <v>2</v>
      </c>
      <c r="G197" s="7">
        <v>0</v>
      </c>
      <c r="H197" s="7">
        <v>1</v>
      </c>
      <c r="I197" s="7">
        <v>2</v>
      </c>
      <c r="J197" s="7">
        <v>0</v>
      </c>
      <c r="K197" s="7">
        <v>0</v>
      </c>
      <c r="L197" s="7">
        <v>2</v>
      </c>
      <c r="M197" s="7">
        <v>22</v>
      </c>
      <c r="N197" s="8">
        <v>0.57777777777777783</v>
      </c>
      <c r="O197" s="8">
        <v>3.6111111111111115E-2</v>
      </c>
      <c r="P197" s="8">
        <v>0</v>
      </c>
      <c r="Q197" s="8">
        <v>0.54166666666666663</v>
      </c>
      <c r="R197" s="7">
        <v>0</v>
      </c>
      <c r="S197" s="7">
        <v>0</v>
      </c>
      <c r="T197" s="7">
        <v>0</v>
      </c>
      <c r="V197">
        <v>1</v>
      </c>
    </row>
    <row r="198" spans="1:22" ht="13.5" thickBot="1">
      <c r="A198" s="1" t="s">
        <v>14</v>
      </c>
      <c r="B198" s="2">
        <v>0</v>
      </c>
      <c r="C198" s="2">
        <v>1</v>
      </c>
      <c r="D198" s="2">
        <v>2</v>
      </c>
      <c r="E198" s="2">
        <v>0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2</v>
      </c>
      <c r="L198" s="2">
        <v>0</v>
      </c>
      <c r="M198" s="2">
        <v>27</v>
      </c>
      <c r="N198" s="5">
        <v>0.80902777777777779</v>
      </c>
      <c r="O198" s="5">
        <v>0.14166666666666666</v>
      </c>
      <c r="P198" s="5">
        <v>5.486111111111111E-2</v>
      </c>
      <c r="Q198" s="5">
        <v>0.61249999999999993</v>
      </c>
      <c r="R198" s="2">
        <v>3</v>
      </c>
      <c r="S198" s="2">
        <v>8</v>
      </c>
      <c r="T198" s="2">
        <v>27.3</v>
      </c>
      <c r="V198">
        <v>1</v>
      </c>
    </row>
    <row r="199" spans="1:22" ht="13.5" thickBot="1">
      <c r="A199" s="6" t="s">
        <v>16</v>
      </c>
      <c r="B199" s="7">
        <v>0</v>
      </c>
      <c r="C199" s="7">
        <v>0</v>
      </c>
      <c r="D199" s="7">
        <v>0</v>
      </c>
      <c r="E199" s="7">
        <v>1</v>
      </c>
      <c r="F199" s="7">
        <v>1</v>
      </c>
      <c r="G199" s="7">
        <v>4</v>
      </c>
      <c r="H199" s="7">
        <v>0</v>
      </c>
      <c r="I199" s="7">
        <v>0</v>
      </c>
      <c r="J199" s="7">
        <v>2</v>
      </c>
      <c r="K199" s="7">
        <v>0</v>
      </c>
      <c r="L199" s="7">
        <v>0</v>
      </c>
      <c r="M199" s="7">
        <v>26</v>
      </c>
      <c r="N199" s="8">
        <v>0.67569444444444438</v>
      </c>
      <c r="O199" s="8">
        <v>0</v>
      </c>
      <c r="P199" s="8">
        <v>8.2638888888888887E-2</v>
      </c>
      <c r="Q199" s="8">
        <v>0.59305555555555556</v>
      </c>
      <c r="R199" s="7">
        <v>0</v>
      </c>
      <c r="S199" s="7">
        <v>0</v>
      </c>
      <c r="T199" s="7">
        <v>0</v>
      </c>
      <c r="V199">
        <v>1</v>
      </c>
    </row>
    <row r="200" spans="1:22" ht="13.5" thickBot="1">
      <c r="A200" s="1" t="s">
        <v>134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15</v>
      </c>
      <c r="N200" s="5">
        <v>0.53125</v>
      </c>
      <c r="O200" s="5">
        <v>0</v>
      </c>
      <c r="P200" s="5">
        <v>0</v>
      </c>
      <c r="Q200" s="5">
        <v>0.53125</v>
      </c>
      <c r="R200" s="2">
        <v>1</v>
      </c>
      <c r="S200" s="2">
        <v>0</v>
      </c>
      <c r="T200" s="2">
        <v>100</v>
      </c>
      <c r="V200">
        <v>1</v>
      </c>
    </row>
    <row r="201" spans="1:22" ht="13.5" thickBot="1">
      <c r="A201" s="6" t="s">
        <v>148</v>
      </c>
      <c r="B201" s="7">
        <v>0</v>
      </c>
      <c r="C201" s="7">
        <v>1</v>
      </c>
      <c r="D201" s="7">
        <v>0</v>
      </c>
      <c r="E201" s="7">
        <v>2</v>
      </c>
      <c r="F201" s="7">
        <v>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1</v>
      </c>
      <c r="M201" s="7">
        <v>24</v>
      </c>
      <c r="N201" s="8">
        <v>0.75555555555555554</v>
      </c>
      <c r="O201" s="8">
        <v>8.0555555555555561E-2</v>
      </c>
      <c r="P201" s="8">
        <v>0</v>
      </c>
      <c r="Q201" s="8">
        <v>0.67499999999999993</v>
      </c>
      <c r="R201" s="7">
        <v>0</v>
      </c>
      <c r="S201" s="7">
        <v>0</v>
      </c>
      <c r="T201" s="7">
        <v>0</v>
      </c>
      <c r="V201">
        <v>1</v>
      </c>
    </row>
    <row r="202" spans="1:22">
      <c r="V202">
        <v>1</v>
      </c>
    </row>
    <row r="203" spans="1:22">
      <c r="A203" s="35" t="s">
        <v>149</v>
      </c>
      <c r="V203">
        <v>1</v>
      </c>
    </row>
    <row r="204" spans="1:22" ht="13.5" thickBot="1">
      <c r="A204" s="1" t="s">
        <v>0</v>
      </c>
      <c r="B204" s="2">
        <v>0</v>
      </c>
      <c r="C204" s="2">
        <v>1</v>
      </c>
      <c r="D204" s="2">
        <v>-1</v>
      </c>
      <c r="E204" s="2">
        <v>2</v>
      </c>
      <c r="F204" s="2">
        <v>2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1</v>
      </c>
      <c r="M204" s="2">
        <v>26</v>
      </c>
      <c r="N204" s="5">
        <v>0.96875</v>
      </c>
      <c r="O204" s="5">
        <v>0.15138888888888888</v>
      </c>
      <c r="P204" s="5">
        <v>3.2638888888888891E-2</v>
      </c>
      <c r="Q204" s="5">
        <v>0.78472222222222221</v>
      </c>
      <c r="R204" s="2">
        <v>0</v>
      </c>
      <c r="S204" s="2">
        <v>0</v>
      </c>
      <c r="T204" s="2">
        <v>0</v>
      </c>
      <c r="V204">
        <v>1</v>
      </c>
    </row>
    <row r="205" spans="1:22" ht="13.5" thickBot="1">
      <c r="A205" s="6" t="s">
        <v>1</v>
      </c>
      <c r="B205" s="7">
        <v>1</v>
      </c>
      <c r="C205" s="7">
        <v>0</v>
      </c>
      <c r="D205" s="7">
        <v>-1</v>
      </c>
      <c r="E205" s="7">
        <v>4</v>
      </c>
      <c r="F205" s="7">
        <v>3</v>
      </c>
      <c r="G205" s="7">
        <v>0</v>
      </c>
      <c r="H205" s="7">
        <v>1</v>
      </c>
      <c r="I205" s="7">
        <v>2</v>
      </c>
      <c r="J205" s="7">
        <v>2</v>
      </c>
      <c r="K205" s="7">
        <v>1</v>
      </c>
      <c r="L205" s="7">
        <v>0</v>
      </c>
      <c r="M205" s="7">
        <v>25</v>
      </c>
      <c r="N205" s="8">
        <v>0.77083333333333337</v>
      </c>
      <c r="O205" s="8">
        <v>4.9999999999999996E-2</v>
      </c>
      <c r="P205" s="8">
        <v>0</v>
      </c>
      <c r="Q205" s="8">
        <v>0.72083333333333333</v>
      </c>
      <c r="R205" s="7">
        <v>1</v>
      </c>
      <c r="S205" s="7">
        <v>0</v>
      </c>
      <c r="T205" s="7">
        <v>100</v>
      </c>
      <c r="V205">
        <v>1</v>
      </c>
    </row>
    <row r="206" spans="1:22" ht="13.5" thickBot="1">
      <c r="A206" s="1" t="s">
        <v>2</v>
      </c>
      <c r="B206" s="2">
        <v>0</v>
      </c>
      <c r="C206" s="2">
        <v>2</v>
      </c>
      <c r="D206" s="2">
        <v>2</v>
      </c>
      <c r="E206" s="2">
        <v>4</v>
      </c>
      <c r="F206" s="2">
        <v>4</v>
      </c>
      <c r="G206" s="2">
        <v>0</v>
      </c>
      <c r="H206" s="2">
        <v>0</v>
      </c>
      <c r="I206" s="2">
        <v>0</v>
      </c>
      <c r="J206" s="2">
        <v>2</v>
      </c>
      <c r="K206" s="2">
        <v>2</v>
      </c>
      <c r="L206" s="2">
        <v>0</v>
      </c>
      <c r="M206" s="2">
        <v>28</v>
      </c>
      <c r="N206" s="5">
        <v>0.77222222222222225</v>
      </c>
      <c r="O206" s="5">
        <v>4.9999999999999996E-2</v>
      </c>
      <c r="P206" s="5">
        <v>5.5555555555555558E-3</v>
      </c>
      <c r="Q206" s="5">
        <v>0.71666666666666667</v>
      </c>
      <c r="R206" s="2">
        <v>1</v>
      </c>
      <c r="S206" s="2">
        <v>4</v>
      </c>
      <c r="T206" s="2">
        <v>20</v>
      </c>
      <c r="V206">
        <v>1</v>
      </c>
    </row>
    <row r="207" spans="1:22" ht="13.5" thickBot="1">
      <c r="A207" s="6" t="s">
        <v>3</v>
      </c>
      <c r="B207" s="7">
        <v>0</v>
      </c>
      <c r="C207" s="7">
        <v>0</v>
      </c>
      <c r="D207" s="7">
        <v>0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23</v>
      </c>
      <c r="N207" s="8">
        <v>0.71388888888888891</v>
      </c>
      <c r="O207" s="8">
        <v>2.361111111111111E-2</v>
      </c>
      <c r="P207" s="8">
        <v>5.6944444444444443E-2</v>
      </c>
      <c r="Q207" s="8">
        <v>0.6333333333333333</v>
      </c>
      <c r="R207" s="7">
        <v>0</v>
      </c>
      <c r="S207" s="7">
        <v>0</v>
      </c>
      <c r="T207" s="7">
        <v>0</v>
      </c>
      <c r="V207">
        <v>1</v>
      </c>
    </row>
    <row r="208" spans="1:22" ht="13.5" thickBot="1">
      <c r="A208" s="1" t="s">
        <v>133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14</v>
      </c>
      <c r="N208" s="5">
        <v>0.40833333333333338</v>
      </c>
      <c r="O208" s="5">
        <v>0</v>
      </c>
      <c r="P208" s="5">
        <v>0</v>
      </c>
      <c r="Q208" s="5">
        <v>0.40833333333333338</v>
      </c>
      <c r="R208" s="2">
        <v>0</v>
      </c>
      <c r="S208" s="2">
        <v>0</v>
      </c>
      <c r="T208" s="2">
        <v>0</v>
      </c>
      <c r="V208">
        <v>1</v>
      </c>
    </row>
    <row r="209" spans="1:22" ht="13.5" thickBot="1">
      <c r="A209" s="6" t="s">
        <v>4</v>
      </c>
      <c r="B209" s="7">
        <v>0</v>
      </c>
      <c r="C209" s="7">
        <v>0</v>
      </c>
      <c r="D209" s="7">
        <v>-1</v>
      </c>
      <c r="E209" s="7">
        <v>4</v>
      </c>
      <c r="F209" s="7">
        <v>4</v>
      </c>
      <c r="G209" s="7">
        <v>0</v>
      </c>
      <c r="H209" s="7">
        <v>1</v>
      </c>
      <c r="I209" s="7">
        <v>2</v>
      </c>
      <c r="J209" s="7">
        <v>2</v>
      </c>
      <c r="K209" s="7">
        <v>0</v>
      </c>
      <c r="L209" s="7">
        <v>1</v>
      </c>
      <c r="M209" s="7">
        <v>26</v>
      </c>
      <c r="N209" s="8">
        <v>0.86319444444444438</v>
      </c>
      <c r="O209" s="8">
        <v>0.125</v>
      </c>
      <c r="P209" s="8">
        <v>2.2916666666666669E-2</v>
      </c>
      <c r="Q209" s="8">
        <v>0.71527777777777779</v>
      </c>
      <c r="R209" s="7">
        <v>0</v>
      </c>
      <c r="S209" s="7">
        <v>0</v>
      </c>
      <c r="T209" s="7">
        <v>0</v>
      </c>
      <c r="V209">
        <v>1</v>
      </c>
    </row>
    <row r="210" spans="1:22" ht="13.5" thickBot="1">
      <c r="A210" s="1" t="s">
        <v>6</v>
      </c>
      <c r="B210" s="2">
        <v>0</v>
      </c>
      <c r="C210" s="2">
        <v>0</v>
      </c>
      <c r="D210" s="2">
        <v>0</v>
      </c>
      <c r="E210" s="2">
        <v>3</v>
      </c>
      <c r="F210" s="2">
        <v>3</v>
      </c>
      <c r="G210" s="2">
        <v>0</v>
      </c>
      <c r="H210" s="2">
        <v>0</v>
      </c>
      <c r="I210" s="2">
        <v>0</v>
      </c>
      <c r="J210" s="2">
        <v>2</v>
      </c>
      <c r="K210" s="2">
        <v>1</v>
      </c>
      <c r="L210" s="2">
        <v>0</v>
      </c>
      <c r="M210" s="2">
        <v>29</v>
      </c>
      <c r="N210" s="5">
        <v>0.85277777777777775</v>
      </c>
      <c r="O210" s="5">
        <v>0.125</v>
      </c>
      <c r="P210" s="5">
        <v>4.027777777777778E-2</v>
      </c>
      <c r="Q210" s="5">
        <v>0.6875</v>
      </c>
      <c r="R210" s="2">
        <v>8</v>
      </c>
      <c r="S210" s="2">
        <v>6</v>
      </c>
      <c r="T210" s="2">
        <v>57.1</v>
      </c>
      <c r="V210">
        <v>1</v>
      </c>
    </row>
    <row r="211" spans="1:22" ht="13.5" thickBot="1">
      <c r="A211" s="6" t="s">
        <v>25</v>
      </c>
      <c r="B211" s="7">
        <v>0</v>
      </c>
      <c r="C211" s="7">
        <v>0</v>
      </c>
      <c r="D211" s="7">
        <v>0</v>
      </c>
      <c r="E211" s="7">
        <v>2</v>
      </c>
      <c r="F211" s="7">
        <v>2</v>
      </c>
      <c r="G211" s="7">
        <v>1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16</v>
      </c>
      <c r="N211" s="8">
        <v>0.38680555555555557</v>
      </c>
      <c r="O211" s="8">
        <v>0</v>
      </c>
      <c r="P211" s="8">
        <v>3.2638888888888891E-2</v>
      </c>
      <c r="Q211" s="8">
        <v>0.35416666666666669</v>
      </c>
      <c r="R211" s="7">
        <v>0</v>
      </c>
      <c r="S211" s="7">
        <v>0</v>
      </c>
      <c r="T211" s="7">
        <v>0</v>
      </c>
      <c r="V211">
        <v>1</v>
      </c>
    </row>
    <row r="212" spans="1:22" ht="13.5" thickBot="1">
      <c r="A212" s="1" t="s">
        <v>20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11</v>
      </c>
      <c r="N212" s="5">
        <v>0.26944444444444443</v>
      </c>
      <c r="O212" s="5">
        <v>0</v>
      </c>
      <c r="P212" s="5">
        <v>0</v>
      </c>
      <c r="Q212" s="5">
        <v>0.26944444444444443</v>
      </c>
      <c r="R212" s="2">
        <v>0</v>
      </c>
      <c r="S212" s="2">
        <v>0</v>
      </c>
      <c r="T212" s="2">
        <v>0</v>
      </c>
      <c r="V212">
        <v>1</v>
      </c>
    </row>
    <row r="213" spans="1:22" ht="13.5" thickBot="1">
      <c r="A213" s="6" t="s">
        <v>9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19</v>
      </c>
      <c r="N213" s="8">
        <v>0.42708333333333331</v>
      </c>
      <c r="O213" s="8">
        <v>0</v>
      </c>
      <c r="P213" s="8">
        <v>3.2638888888888891E-2</v>
      </c>
      <c r="Q213" s="8">
        <v>0.39444444444444443</v>
      </c>
      <c r="R213" s="7">
        <v>2</v>
      </c>
      <c r="S213" s="7">
        <v>2</v>
      </c>
      <c r="T213" s="7">
        <v>50</v>
      </c>
      <c r="V213">
        <v>1</v>
      </c>
    </row>
    <row r="214" spans="1:22" ht="13.5" thickBot="1">
      <c r="A214" s="1" t="s">
        <v>10</v>
      </c>
      <c r="B214" s="2">
        <v>0</v>
      </c>
      <c r="C214" s="2">
        <v>0</v>
      </c>
      <c r="D214" s="2">
        <v>-1</v>
      </c>
      <c r="E214" s="2">
        <v>0</v>
      </c>
      <c r="F214" s="2">
        <v>0</v>
      </c>
      <c r="G214" s="2">
        <v>3</v>
      </c>
      <c r="H214" s="2">
        <v>0</v>
      </c>
      <c r="I214" s="2">
        <v>0</v>
      </c>
      <c r="J214" s="2">
        <v>1</v>
      </c>
      <c r="K214" s="2">
        <v>0</v>
      </c>
      <c r="L214" s="2">
        <v>1</v>
      </c>
      <c r="M214" s="2">
        <v>26</v>
      </c>
      <c r="N214" s="5">
        <v>0.85277777777777775</v>
      </c>
      <c r="O214" s="5">
        <v>0</v>
      </c>
      <c r="P214" s="5">
        <v>3.2638888888888891E-2</v>
      </c>
      <c r="Q214" s="5">
        <v>0.82013888888888886</v>
      </c>
      <c r="R214" s="2">
        <v>0</v>
      </c>
      <c r="S214" s="2">
        <v>0</v>
      </c>
      <c r="T214" s="2">
        <v>0</v>
      </c>
      <c r="V214">
        <v>1</v>
      </c>
    </row>
    <row r="215" spans="1:22" ht="13.5" thickBot="1">
      <c r="A215" s="6" t="s">
        <v>12</v>
      </c>
      <c r="B215" s="7">
        <v>0</v>
      </c>
      <c r="C215" s="7">
        <v>1</v>
      </c>
      <c r="D215" s="7">
        <v>-1</v>
      </c>
      <c r="E215" s="7">
        <v>4</v>
      </c>
      <c r="F215" s="7">
        <v>4</v>
      </c>
      <c r="G215" s="7">
        <v>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25</v>
      </c>
      <c r="N215" s="8">
        <v>0.8520833333333333</v>
      </c>
      <c r="O215" s="8">
        <v>0.14305555555555557</v>
      </c>
      <c r="P215" s="8">
        <v>4.5833333333333337E-2</v>
      </c>
      <c r="Q215" s="8">
        <v>0.66319444444444442</v>
      </c>
      <c r="R215" s="7">
        <v>9</v>
      </c>
      <c r="S215" s="7">
        <v>8</v>
      </c>
      <c r="T215" s="7">
        <v>52.9</v>
      </c>
      <c r="V215">
        <v>1</v>
      </c>
    </row>
    <row r="216" spans="1:22" ht="13.5" thickBot="1">
      <c r="A216" s="1" t="s">
        <v>13</v>
      </c>
      <c r="B216" s="2">
        <v>2</v>
      </c>
      <c r="C216" s="2">
        <v>0</v>
      </c>
      <c r="D216" s="2">
        <v>2</v>
      </c>
      <c r="E216" s="2">
        <v>6</v>
      </c>
      <c r="F216" s="2">
        <v>4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25</v>
      </c>
      <c r="N216" s="5">
        <v>0.68125000000000002</v>
      </c>
      <c r="O216" s="5">
        <v>4.9999999999999996E-2</v>
      </c>
      <c r="P216" s="5">
        <v>0</v>
      </c>
      <c r="Q216" s="5">
        <v>0.63124999999999998</v>
      </c>
      <c r="R216" s="2">
        <v>0</v>
      </c>
      <c r="S216" s="2">
        <v>0</v>
      </c>
      <c r="T216" s="2">
        <v>0</v>
      </c>
      <c r="V216">
        <v>1</v>
      </c>
    </row>
    <row r="217" spans="1:22" ht="13.5" thickBot="1">
      <c r="A217" s="6" t="s">
        <v>14</v>
      </c>
      <c r="B217" s="7">
        <v>1</v>
      </c>
      <c r="C217" s="7">
        <v>2</v>
      </c>
      <c r="D217" s="7">
        <v>2</v>
      </c>
      <c r="E217" s="7">
        <v>6</v>
      </c>
      <c r="F217" s="7">
        <v>5</v>
      </c>
      <c r="G217" s="7">
        <v>1</v>
      </c>
      <c r="H217" s="7">
        <v>0</v>
      </c>
      <c r="I217" s="7">
        <v>0</v>
      </c>
      <c r="J217" s="7">
        <v>1</v>
      </c>
      <c r="K217" s="7">
        <v>1</v>
      </c>
      <c r="L217" s="7">
        <v>0</v>
      </c>
      <c r="M217" s="7">
        <v>28</v>
      </c>
      <c r="N217" s="8">
        <v>0.85277777777777775</v>
      </c>
      <c r="O217" s="8">
        <v>0.125</v>
      </c>
      <c r="P217" s="8">
        <v>2.2916666666666669E-2</v>
      </c>
      <c r="Q217" s="8">
        <v>0.70486111111111116</v>
      </c>
      <c r="R217" s="7">
        <v>10</v>
      </c>
      <c r="S217" s="7">
        <v>10</v>
      </c>
      <c r="T217" s="7">
        <v>50</v>
      </c>
      <c r="V217">
        <v>1</v>
      </c>
    </row>
    <row r="218" spans="1:22" ht="13.5" thickBot="1">
      <c r="A218" s="1" t="s">
        <v>15</v>
      </c>
      <c r="B218" s="2">
        <v>0</v>
      </c>
      <c r="C218" s="2">
        <v>0</v>
      </c>
      <c r="D218" s="2">
        <v>1</v>
      </c>
      <c r="E218" s="2">
        <v>1</v>
      </c>
      <c r="F218" s="2">
        <v>1</v>
      </c>
      <c r="G218" s="2">
        <v>2</v>
      </c>
      <c r="H218" s="2">
        <v>0</v>
      </c>
      <c r="I218" s="2">
        <v>0</v>
      </c>
      <c r="J218" s="2">
        <v>2</v>
      </c>
      <c r="K218" s="2">
        <v>0</v>
      </c>
      <c r="L218" s="2">
        <v>0</v>
      </c>
      <c r="M218" s="2">
        <v>23</v>
      </c>
      <c r="N218" s="5">
        <v>0.71111111111111114</v>
      </c>
      <c r="O218" s="5">
        <v>0</v>
      </c>
      <c r="P218" s="5">
        <v>4.5833333333333337E-2</v>
      </c>
      <c r="Q218" s="5">
        <v>0.66527777777777775</v>
      </c>
      <c r="R218" s="2">
        <v>0</v>
      </c>
      <c r="S218" s="2">
        <v>0</v>
      </c>
      <c r="T218" s="2">
        <v>0</v>
      </c>
      <c r="V218">
        <v>1</v>
      </c>
    </row>
    <row r="219" spans="1:22" ht="13.5" thickBot="1">
      <c r="A219" s="6" t="s">
        <v>16</v>
      </c>
      <c r="B219" s="7">
        <v>0</v>
      </c>
      <c r="C219" s="7">
        <v>0</v>
      </c>
      <c r="D219" s="7">
        <v>1</v>
      </c>
      <c r="E219" s="7">
        <v>2</v>
      </c>
      <c r="F219" s="7">
        <v>2</v>
      </c>
      <c r="G219" s="7">
        <v>1</v>
      </c>
      <c r="H219" s="7">
        <v>0</v>
      </c>
      <c r="I219" s="7">
        <v>0</v>
      </c>
      <c r="J219" s="7">
        <v>2</v>
      </c>
      <c r="K219" s="7">
        <v>0</v>
      </c>
      <c r="L219" s="7">
        <v>0</v>
      </c>
      <c r="M219" s="7">
        <v>23</v>
      </c>
      <c r="N219" s="8">
        <v>0.76180555555555562</v>
      </c>
      <c r="O219" s="8">
        <v>0</v>
      </c>
      <c r="P219" s="8">
        <v>2.2916666666666669E-2</v>
      </c>
      <c r="Q219" s="8">
        <v>0.73888888888888893</v>
      </c>
      <c r="R219" s="7">
        <v>0</v>
      </c>
      <c r="S219" s="7">
        <v>0</v>
      </c>
      <c r="T219" s="7">
        <v>0</v>
      </c>
      <c r="V219">
        <v>1</v>
      </c>
    </row>
    <row r="220" spans="1:22" ht="13.5" thickBot="1">
      <c r="A220" s="1" t="s">
        <v>134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15</v>
      </c>
      <c r="N220" s="5">
        <v>0.4069444444444445</v>
      </c>
      <c r="O220" s="5">
        <v>0</v>
      </c>
      <c r="P220" s="5">
        <v>0</v>
      </c>
      <c r="Q220" s="5">
        <v>0.4069444444444445</v>
      </c>
      <c r="R220" s="2">
        <v>2</v>
      </c>
      <c r="S220" s="2">
        <v>1</v>
      </c>
      <c r="T220" s="2">
        <v>66.7</v>
      </c>
      <c r="V220">
        <v>1</v>
      </c>
    </row>
    <row r="221" spans="1:22" ht="13.5" thickBot="1">
      <c r="A221" s="6" t="s">
        <v>148</v>
      </c>
      <c r="B221" s="7">
        <v>0</v>
      </c>
      <c r="C221" s="7">
        <v>0</v>
      </c>
      <c r="D221" s="7">
        <v>2</v>
      </c>
      <c r="E221" s="7">
        <v>3</v>
      </c>
      <c r="F221" s="7">
        <v>3</v>
      </c>
      <c r="G221" s="7">
        <v>0</v>
      </c>
      <c r="H221" s="7">
        <v>0</v>
      </c>
      <c r="I221" s="7">
        <v>0</v>
      </c>
      <c r="J221" s="7">
        <v>3</v>
      </c>
      <c r="K221" s="7">
        <v>2</v>
      </c>
      <c r="L221" s="7">
        <v>0</v>
      </c>
      <c r="M221" s="7">
        <v>23</v>
      </c>
      <c r="N221" s="8">
        <v>0.84861111111111109</v>
      </c>
      <c r="O221" s="8">
        <v>3.1944444444444449E-2</v>
      </c>
      <c r="P221" s="8">
        <v>1.1805555555555555E-2</v>
      </c>
      <c r="Q221" s="8">
        <v>0.80486111111111114</v>
      </c>
      <c r="R221" s="7">
        <v>0</v>
      </c>
      <c r="S221" s="7">
        <v>0</v>
      </c>
      <c r="T221" s="7">
        <v>0</v>
      </c>
      <c r="V221">
        <v>1</v>
      </c>
    </row>
    <row r="222" spans="1:22">
      <c r="V222">
        <v>1</v>
      </c>
    </row>
    <row r="223" spans="1:22">
      <c r="A223" s="35" t="s">
        <v>150</v>
      </c>
      <c r="V223">
        <v>1</v>
      </c>
    </row>
    <row r="224" spans="1:22" ht="13.5" thickBot="1">
      <c r="A224" s="1" t="s">
        <v>0</v>
      </c>
      <c r="B224" s="2">
        <v>0</v>
      </c>
      <c r="C224" s="2">
        <v>0</v>
      </c>
      <c r="D224" s="2">
        <v>0</v>
      </c>
      <c r="E224" s="2">
        <v>1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30</v>
      </c>
      <c r="N224" s="4">
        <v>1.0590277777777779</v>
      </c>
      <c r="O224" s="5">
        <v>0.24444444444444446</v>
      </c>
      <c r="P224" s="5">
        <v>6.7361111111111108E-2</v>
      </c>
      <c r="Q224" s="5">
        <v>0.74722222222222223</v>
      </c>
      <c r="R224" s="2">
        <v>0</v>
      </c>
      <c r="S224" s="2">
        <v>0</v>
      </c>
      <c r="T224" s="2">
        <v>0</v>
      </c>
      <c r="V224">
        <v>1</v>
      </c>
    </row>
    <row r="225" spans="1:22" ht="13.5" thickBot="1">
      <c r="A225" s="6" t="s">
        <v>1</v>
      </c>
      <c r="B225" s="7">
        <v>0</v>
      </c>
      <c r="C225" s="7">
        <v>0</v>
      </c>
      <c r="D225" s="7">
        <v>0</v>
      </c>
      <c r="E225" s="7">
        <v>2</v>
      </c>
      <c r="F225" s="7">
        <v>2</v>
      </c>
      <c r="G225" s="7">
        <v>0</v>
      </c>
      <c r="H225" s="7">
        <v>0</v>
      </c>
      <c r="I225" s="7">
        <v>0</v>
      </c>
      <c r="J225" s="7">
        <v>4</v>
      </c>
      <c r="K225" s="7">
        <v>0</v>
      </c>
      <c r="L225" s="7">
        <v>0</v>
      </c>
      <c r="M225" s="7">
        <v>27</v>
      </c>
      <c r="N225" s="8">
        <v>0.7402777777777777</v>
      </c>
      <c r="O225" s="8">
        <v>9.7916666666666666E-2</v>
      </c>
      <c r="P225" s="8">
        <v>0</v>
      </c>
      <c r="Q225" s="8">
        <v>0.64236111111111105</v>
      </c>
      <c r="R225" s="7">
        <v>0</v>
      </c>
      <c r="S225" s="7">
        <v>0</v>
      </c>
      <c r="T225" s="7">
        <v>0</v>
      </c>
      <c r="V225">
        <v>1</v>
      </c>
    </row>
    <row r="226" spans="1:22" ht="13.5" thickBot="1">
      <c r="A226" s="1" t="s">
        <v>2</v>
      </c>
      <c r="B226" s="2">
        <v>1</v>
      </c>
      <c r="C226" s="2">
        <v>1</v>
      </c>
      <c r="D226" s="2">
        <v>1</v>
      </c>
      <c r="E226" s="2">
        <v>3</v>
      </c>
      <c r="F226" s="2">
        <v>2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33</v>
      </c>
      <c r="N226" s="5">
        <v>0.85138888888888886</v>
      </c>
      <c r="O226" s="5">
        <v>9.7916666666666666E-2</v>
      </c>
      <c r="P226" s="5">
        <v>4.7916666666666663E-2</v>
      </c>
      <c r="Q226" s="5">
        <v>0.7055555555555556</v>
      </c>
      <c r="R226" s="2">
        <v>1</v>
      </c>
      <c r="S226" s="2">
        <v>1</v>
      </c>
      <c r="T226" s="2">
        <v>50</v>
      </c>
      <c r="V226">
        <v>1</v>
      </c>
    </row>
    <row r="227" spans="1:22" ht="13.5" thickBot="1">
      <c r="A227" s="6" t="s">
        <v>3</v>
      </c>
      <c r="B227" s="7">
        <v>0</v>
      </c>
      <c r="C227" s="7">
        <v>1</v>
      </c>
      <c r="D227" s="7">
        <v>1</v>
      </c>
      <c r="E227" s="7">
        <v>0</v>
      </c>
      <c r="F227" s="7">
        <v>0</v>
      </c>
      <c r="G227" s="7">
        <v>4</v>
      </c>
      <c r="H227" s="7">
        <v>0</v>
      </c>
      <c r="I227" s="7">
        <v>0</v>
      </c>
      <c r="J227" s="7">
        <v>3</v>
      </c>
      <c r="K227" s="7">
        <v>0</v>
      </c>
      <c r="L227" s="7">
        <v>1</v>
      </c>
      <c r="M227" s="7">
        <v>29</v>
      </c>
      <c r="N227" s="8">
        <v>0.92847222222222225</v>
      </c>
      <c r="O227" s="8">
        <v>6.805555555555555E-2</v>
      </c>
      <c r="P227" s="8">
        <v>9.930555555555555E-2</v>
      </c>
      <c r="Q227" s="8">
        <v>0.76111111111111107</v>
      </c>
      <c r="R227" s="7">
        <v>0</v>
      </c>
      <c r="S227" s="7">
        <v>0</v>
      </c>
      <c r="T227" s="7">
        <v>0</v>
      </c>
      <c r="V227">
        <v>1</v>
      </c>
    </row>
    <row r="228" spans="1:22" ht="13.5" thickBot="1">
      <c r="A228" s="1" t="s">
        <v>133</v>
      </c>
      <c r="B228" s="2">
        <v>0</v>
      </c>
      <c r="C228" s="2">
        <v>0</v>
      </c>
      <c r="D228" s="2">
        <v>-1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12</v>
      </c>
      <c r="N228" s="5">
        <v>0.26944444444444443</v>
      </c>
      <c r="O228" s="5">
        <v>0</v>
      </c>
      <c r="P228" s="5">
        <v>0</v>
      </c>
      <c r="Q228" s="5">
        <v>0.26944444444444443</v>
      </c>
      <c r="R228" s="2">
        <v>0</v>
      </c>
      <c r="S228" s="2">
        <v>0</v>
      </c>
      <c r="T228" s="2">
        <v>0</v>
      </c>
      <c r="V228">
        <v>1</v>
      </c>
    </row>
    <row r="229" spans="1:22" ht="13.5" thickBot="1">
      <c r="A229" s="6" t="s">
        <v>4</v>
      </c>
      <c r="B229" s="7">
        <v>0</v>
      </c>
      <c r="C229" s="7">
        <v>1</v>
      </c>
      <c r="D229" s="7">
        <v>0</v>
      </c>
      <c r="E229" s="7">
        <v>1</v>
      </c>
      <c r="F229" s="7">
        <v>1</v>
      </c>
      <c r="G229" s="7">
        <v>2</v>
      </c>
      <c r="H229" s="7">
        <v>0</v>
      </c>
      <c r="I229" s="7">
        <v>0</v>
      </c>
      <c r="J229" s="7">
        <v>0</v>
      </c>
      <c r="K229" s="7">
        <v>0</v>
      </c>
      <c r="L229" s="7">
        <v>1</v>
      </c>
      <c r="M229" s="7">
        <v>26</v>
      </c>
      <c r="N229" s="8">
        <v>0.80208333333333337</v>
      </c>
      <c r="O229" s="8">
        <v>0.21458333333333335</v>
      </c>
      <c r="P229" s="8">
        <v>2.9166666666666664E-2</v>
      </c>
      <c r="Q229" s="8">
        <v>0.55833333333333335</v>
      </c>
      <c r="R229" s="7">
        <v>0</v>
      </c>
      <c r="S229" s="7">
        <v>0</v>
      </c>
      <c r="T229" s="7">
        <v>0</v>
      </c>
      <c r="V229">
        <v>1</v>
      </c>
    </row>
    <row r="230" spans="1:22" ht="13.5" thickBot="1">
      <c r="A230" s="1" t="s">
        <v>6</v>
      </c>
      <c r="B230" s="2">
        <v>2</v>
      </c>
      <c r="C230" s="2">
        <v>0</v>
      </c>
      <c r="D230" s="2">
        <v>0</v>
      </c>
      <c r="E230" s="2">
        <v>7</v>
      </c>
      <c r="F230" s="2">
        <v>5</v>
      </c>
      <c r="G230" s="2">
        <v>2</v>
      </c>
      <c r="H230" s="2">
        <v>0</v>
      </c>
      <c r="I230" s="2">
        <v>0</v>
      </c>
      <c r="J230" s="2">
        <v>1</v>
      </c>
      <c r="K230" s="2">
        <v>0</v>
      </c>
      <c r="L230" s="2">
        <v>0</v>
      </c>
      <c r="M230" s="2">
        <v>33</v>
      </c>
      <c r="N230" s="5">
        <v>0.96458333333333324</v>
      </c>
      <c r="O230" s="5">
        <v>0.21458333333333335</v>
      </c>
      <c r="P230" s="5">
        <v>9.3055555555555558E-2</v>
      </c>
      <c r="Q230" s="5">
        <v>0.65694444444444444</v>
      </c>
      <c r="R230" s="2">
        <v>7</v>
      </c>
      <c r="S230" s="2">
        <v>6</v>
      </c>
      <c r="T230" s="2">
        <v>53.8</v>
      </c>
      <c r="V230">
        <v>1</v>
      </c>
    </row>
    <row r="231" spans="1:22" ht="13.5" thickBot="1">
      <c r="A231" s="6" t="s">
        <v>25</v>
      </c>
      <c r="B231" s="7">
        <v>0</v>
      </c>
      <c r="C231" s="7">
        <v>0</v>
      </c>
      <c r="D231" s="7">
        <v>-1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2</v>
      </c>
      <c r="K231" s="7">
        <v>0</v>
      </c>
      <c r="L231" s="7">
        <v>0</v>
      </c>
      <c r="M231" s="7">
        <v>16</v>
      </c>
      <c r="N231" s="8">
        <v>0.29097222222222224</v>
      </c>
      <c r="O231" s="8">
        <v>0</v>
      </c>
      <c r="P231" s="8">
        <v>4.3750000000000004E-2</v>
      </c>
      <c r="Q231" s="8">
        <v>0.24722222222222223</v>
      </c>
      <c r="R231" s="7">
        <v>1</v>
      </c>
      <c r="S231" s="7">
        <v>0</v>
      </c>
      <c r="T231" s="7">
        <v>100</v>
      </c>
      <c r="V231">
        <v>1</v>
      </c>
    </row>
    <row r="232" spans="1:22" ht="13.5" thickBot="1">
      <c r="A232" s="1" t="s">
        <v>20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2</v>
      </c>
      <c r="K232" s="2">
        <v>0</v>
      </c>
      <c r="L232" s="2">
        <v>0</v>
      </c>
      <c r="M232" s="2">
        <v>10</v>
      </c>
      <c r="N232" s="5">
        <v>0.23333333333333331</v>
      </c>
      <c r="O232" s="5">
        <v>0</v>
      </c>
      <c r="P232" s="5">
        <v>0</v>
      </c>
      <c r="Q232" s="5">
        <v>0.23333333333333331</v>
      </c>
      <c r="R232" s="2">
        <v>0</v>
      </c>
      <c r="S232" s="2">
        <v>3</v>
      </c>
      <c r="T232" s="2">
        <v>0</v>
      </c>
      <c r="V232">
        <v>1</v>
      </c>
    </row>
    <row r="233" spans="1:22" ht="13.5" thickBot="1">
      <c r="A233" s="6" t="s">
        <v>9</v>
      </c>
      <c r="B233" s="7">
        <v>0</v>
      </c>
      <c r="C233" s="7">
        <v>0</v>
      </c>
      <c r="D233" s="7">
        <v>0</v>
      </c>
      <c r="E233" s="7">
        <v>2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21</v>
      </c>
      <c r="N233" s="8">
        <v>0.58194444444444449</v>
      </c>
      <c r="O233" s="8">
        <v>0</v>
      </c>
      <c r="P233" s="8">
        <v>1.5277777777777777E-2</v>
      </c>
      <c r="Q233" s="8">
        <v>0.56666666666666665</v>
      </c>
      <c r="R233" s="7">
        <v>0</v>
      </c>
      <c r="S233" s="7">
        <v>0</v>
      </c>
      <c r="T233" s="7">
        <v>0</v>
      </c>
      <c r="V233">
        <v>1</v>
      </c>
    </row>
    <row r="234" spans="1:22" ht="13.5" thickBot="1">
      <c r="A234" s="1" t="s">
        <v>10</v>
      </c>
      <c r="B234" s="2">
        <v>0</v>
      </c>
      <c r="C234" s="2">
        <v>0</v>
      </c>
      <c r="D234" s="2">
        <v>0</v>
      </c>
      <c r="E234" s="2">
        <v>1</v>
      </c>
      <c r="F234" s="2">
        <v>1</v>
      </c>
      <c r="G234" s="2">
        <v>2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27</v>
      </c>
      <c r="N234" s="5">
        <v>0.79513888888888884</v>
      </c>
      <c r="O234" s="5">
        <v>0</v>
      </c>
      <c r="P234" s="5">
        <v>6.7361111111111108E-2</v>
      </c>
      <c r="Q234" s="5">
        <v>0.72777777777777775</v>
      </c>
      <c r="R234" s="2">
        <v>0</v>
      </c>
      <c r="S234" s="2">
        <v>0</v>
      </c>
      <c r="T234" s="2">
        <v>0</v>
      </c>
      <c r="V234">
        <v>1</v>
      </c>
    </row>
    <row r="235" spans="1:22" ht="13.5" thickBot="1">
      <c r="A235" s="6" t="s">
        <v>12</v>
      </c>
      <c r="B235" s="7">
        <v>0</v>
      </c>
      <c r="C235" s="7">
        <v>0</v>
      </c>
      <c r="D235" s="7">
        <v>0</v>
      </c>
      <c r="E235" s="7">
        <v>3</v>
      </c>
      <c r="F235" s="7">
        <v>3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27</v>
      </c>
      <c r="N235" s="8">
        <v>0.95624999999999993</v>
      </c>
      <c r="O235" s="8">
        <v>0.23194444444444443</v>
      </c>
      <c r="P235" s="8">
        <v>7.3611111111111113E-2</v>
      </c>
      <c r="Q235" s="8">
        <v>0.65069444444444446</v>
      </c>
      <c r="R235" s="7">
        <v>8</v>
      </c>
      <c r="S235" s="7">
        <v>9</v>
      </c>
      <c r="T235" s="7">
        <v>47.1</v>
      </c>
      <c r="V235">
        <v>1</v>
      </c>
    </row>
    <row r="236" spans="1:22" ht="13.5" thickBot="1">
      <c r="A236" s="1" t="s">
        <v>13</v>
      </c>
      <c r="B236" s="2">
        <v>0</v>
      </c>
      <c r="C236" s="2">
        <v>1</v>
      </c>
      <c r="D236" s="2">
        <v>0</v>
      </c>
      <c r="E236" s="2">
        <v>4</v>
      </c>
      <c r="F236" s="2">
        <v>4</v>
      </c>
      <c r="G236" s="2">
        <v>0</v>
      </c>
      <c r="H236" s="2">
        <v>1</v>
      </c>
      <c r="I236" s="2">
        <v>2</v>
      </c>
      <c r="J236" s="2">
        <v>4</v>
      </c>
      <c r="K236" s="2">
        <v>0</v>
      </c>
      <c r="L236" s="2">
        <v>0</v>
      </c>
      <c r="M236" s="2">
        <v>29</v>
      </c>
      <c r="N236" s="5">
        <v>0.73958333333333337</v>
      </c>
      <c r="O236" s="5">
        <v>7.7083333333333337E-2</v>
      </c>
      <c r="P236" s="5">
        <v>0</v>
      </c>
      <c r="Q236" s="5">
        <v>0.66249999999999998</v>
      </c>
      <c r="R236" s="2">
        <v>0</v>
      </c>
      <c r="S236" s="2">
        <v>0</v>
      </c>
      <c r="T236" s="2">
        <v>0</v>
      </c>
      <c r="V236">
        <v>1</v>
      </c>
    </row>
    <row r="237" spans="1:22" ht="13.5" thickBot="1">
      <c r="A237" s="6" t="s">
        <v>14</v>
      </c>
      <c r="B237" s="7">
        <v>0</v>
      </c>
      <c r="C237" s="7">
        <v>0</v>
      </c>
      <c r="D237" s="7">
        <v>0</v>
      </c>
      <c r="E237" s="7">
        <v>3</v>
      </c>
      <c r="F237" s="7">
        <v>3</v>
      </c>
      <c r="G237" s="7">
        <v>2</v>
      </c>
      <c r="H237" s="7">
        <v>1</v>
      </c>
      <c r="I237" s="7">
        <v>2</v>
      </c>
      <c r="J237" s="7">
        <v>0</v>
      </c>
      <c r="K237" s="7">
        <v>0</v>
      </c>
      <c r="L237" s="7">
        <v>0</v>
      </c>
      <c r="M237" s="7">
        <v>32</v>
      </c>
      <c r="N237" s="8">
        <v>0.96666666666666667</v>
      </c>
      <c r="O237" s="8">
        <v>0.23541666666666669</v>
      </c>
      <c r="P237" s="8">
        <v>3.0555555555555555E-2</v>
      </c>
      <c r="Q237" s="8">
        <v>0.7006944444444444</v>
      </c>
      <c r="R237" s="7">
        <v>12</v>
      </c>
      <c r="S237" s="7">
        <v>13</v>
      </c>
      <c r="T237" s="7">
        <v>48</v>
      </c>
      <c r="V237">
        <v>1</v>
      </c>
    </row>
    <row r="238" spans="1:22" ht="13.5" thickBot="1">
      <c r="A238" s="1" t="s">
        <v>15</v>
      </c>
      <c r="B238" s="2">
        <v>0</v>
      </c>
      <c r="C238" s="2">
        <v>1</v>
      </c>
      <c r="D238" s="2">
        <v>1</v>
      </c>
      <c r="E238" s="2">
        <v>1</v>
      </c>
      <c r="F238" s="2">
        <v>1</v>
      </c>
      <c r="G238" s="2">
        <v>3</v>
      </c>
      <c r="H238" s="2">
        <v>0</v>
      </c>
      <c r="I238" s="2">
        <v>0</v>
      </c>
      <c r="J238" s="2">
        <v>1</v>
      </c>
      <c r="K238" s="2">
        <v>0</v>
      </c>
      <c r="L238" s="2">
        <v>0</v>
      </c>
      <c r="M238" s="2">
        <v>26</v>
      </c>
      <c r="N238" s="5">
        <v>0.86805555555555547</v>
      </c>
      <c r="O238" s="5">
        <v>0</v>
      </c>
      <c r="P238" s="5">
        <v>9.930555555555555E-2</v>
      </c>
      <c r="Q238" s="5">
        <v>0.76874999999999993</v>
      </c>
      <c r="R238" s="2">
        <v>0</v>
      </c>
      <c r="S238" s="2">
        <v>0</v>
      </c>
      <c r="T238" s="2">
        <v>0</v>
      </c>
      <c r="V238">
        <v>1</v>
      </c>
    </row>
    <row r="239" spans="1:22" ht="13.5" thickBot="1">
      <c r="A239" s="6" t="s">
        <v>16</v>
      </c>
      <c r="B239" s="7">
        <v>0</v>
      </c>
      <c r="C239" s="7">
        <v>0</v>
      </c>
      <c r="D239" s="7">
        <v>-1</v>
      </c>
      <c r="E239" s="7">
        <v>3</v>
      </c>
      <c r="F239" s="7">
        <v>3</v>
      </c>
      <c r="G239" s="7">
        <v>0</v>
      </c>
      <c r="H239" s="7">
        <v>0</v>
      </c>
      <c r="I239" s="7">
        <v>0</v>
      </c>
      <c r="J239" s="7">
        <v>2</v>
      </c>
      <c r="K239" s="7">
        <v>0</v>
      </c>
      <c r="L239" s="7">
        <v>0</v>
      </c>
      <c r="M239" s="7">
        <v>23</v>
      </c>
      <c r="N239" s="8">
        <v>0.65972222222222221</v>
      </c>
      <c r="O239" s="8">
        <v>0</v>
      </c>
      <c r="P239" s="8">
        <v>0</v>
      </c>
      <c r="Q239" s="8">
        <v>0.65972222222222221</v>
      </c>
      <c r="R239" s="7">
        <v>0</v>
      </c>
      <c r="S239" s="7">
        <v>0</v>
      </c>
      <c r="T239" s="7">
        <v>0</v>
      </c>
      <c r="V239">
        <v>1</v>
      </c>
    </row>
    <row r="240" spans="1:22" ht="13.5" thickBot="1">
      <c r="A240" s="1" t="s">
        <v>134</v>
      </c>
      <c r="B240" s="2">
        <v>0</v>
      </c>
      <c r="C240" s="2">
        <v>0</v>
      </c>
      <c r="D240" s="2">
        <v>0</v>
      </c>
      <c r="E240" s="2">
        <v>6</v>
      </c>
      <c r="F240" s="2">
        <v>6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19</v>
      </c>
      <c r="N240" s="5">
        <v>0.58819444444444446</v>
      </c>
      <c r="O240" s="5">
        <v>0</v>
      </c>
      <c r="P240" s="5">
        <v>0</v>
      </c>
      <c r="Q240" s="5">
        <v>0.58819444444444446</v>
      </c>
      <c r="R240" s="2">
        <v>1</v>
      </c>
      <c r="S240" s="2">
        <v>1</v>
      </c>
      <c r="T240" s="2">
        <v>50</v>
      </c>
      <c r="V240">
        <v>1</v>
      </c>
    </row>
    <row r="241" spans="1:22" ht="13.5" thickBot="1">
      <c r="A241" s="6" t="s">
        <v>148</v>
      </c>
      <c r="B241" s="7">
        <v>0</v>
      </c>
      <c r="C241" s="7">
        <v>0</v>
      </c>
      <c r="D241" s="7">
        <v>-1</v>
      </c>
      <c r="E241" s="7">
        <v>1</v>
      </c>
      <c r="F241" s="7">
        <v>1</v>
      </c>
      <c r="G241" s="7">
        <v>4</v>
      </c>
      <c r="H241" s="7">
        <v>0</v>
      </c>
      <c r="I241" s="7">
        <v>0</v>
      </c>
      <c r="J241" s="7">
        <v>1</v>
      </c>
      <c r="K241" s="7">
        <v>0</v>
      </c>
      <c r="L241" s="7">
        <v>0</v>
      </c>
      <c r="M241" s="7">
        <v>26</v>
      </c>
      <c r="N241" s="8">
        <v>0.86875000000000002</v>
      </c>
      <c r="O241" s="8">
        <v>8.0555555555555561E-2</v>
      </c>
      <c r="P241" s="8">
        <v>0</v>
      </c>
      <c r="Q241" s="8">
        <v>0.78819444444444453</v>
      </c>
      <c r="R241" s="7">
        <v>0</v>
      </c>
      <c r="S241" s="7">
        <v>0</v>
      </c>
      <c r="T241" s="7">
        <v>0</v>
      </c>
      <c r="V241">
        <v>1</v>
      </c>
    </row>
    <row r="242" spans="1:22">
      <c r="V242">
        <v>1</v>
      </c>
    </row>
    <row r="243" spans="1:22">
      <c r="A243" s="35" t="s">
        <v>151</v>
      </c>
      <c r="V243">
        <v>1</v>
      </c>
    </row>
    <row r="244" spans="1:22" ht="13.5" thickBot="1">
      <c r="A244" s="1" t="s">
        <v>66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26</v>
      </c>
      <c r="N244" s="5">
        <v>0.78263888888888899</v>
      </c>
      <c r="O244" s="5">
        <v>0</v>
      </c>
      <c r="P244" s="5">
        <v>9.1666666666666674E-2</v>
      </c>
      <c r="Q244" s="5">
        <v>0.69097222222222221</v>
      </c>
      <c r="R244" s="2">
        <v>0</v>
      </c>
      <c r="S244" s="2">
        <v>0</v>
      </c>
      <c r="T244" s="2">
        <v>0</v>
      </c>
      <c r="V244">
        <v>1</v>
      </c>
    </row>
    <row r="245" spans="1:22" ht="13.5" thickBot="1">
      <c r="A245" s="6" t="s">
        <v>1</v>
      </c>
      <c r="B245" s="7">
        <v>1</v>
      </c>
      <c r="C245" s="7">
        <v>0</v>
      </c>
      <c r="D245" s="7">
        <v>0</v>
      </c>
      <c r="E245" s="7">
        <v>1</v>
      </c>
      <c r="F245" s="7">
        <v>0</v>
      </c>
      <c r="G245" s="7">
        <v>2</v>
      </c>
      <c r="H245" s="7">
        <v>3</v>
      </c>
      <c r="I245" s="7">
        <v>9</v>
      </c>
      <c r="J245" s="7">
        <v>2</v>
      </c>
      <c r="K245" s="7">
        <v>0</v>
      </c>
      <c r="L245" s="7">
        <v>1</v>
      </c>
      <c r="M245" s="7">
        <v>26</v>
      </c>
      <c r="N245" s="8">
        <v>0.8222222222222223</v>
      </c>
      <c r="O245" s="8">
        <v>9.375E-2</v>
      </c>
      <c r="P245" s="8">
        <v>0</v>
      </c>
      <c r="Q245" s="8">
        <v>0.7284722222222223</v>
      </c>
      <c r="R245" s="7">
        <v>0</v>
      </c>
      <c r="S245" s="7">
        <v>0</v>
      </c>
      <c r="T245" s="7">
        <v>0</v>
      </c>
      <c r="V245">
        <v>1</v>
      </c>
    </row>
    <row r="246" spans="1:22" ht="13.5" thickBot="1">
      <c r="A246" s="1" t="s">
        <v>2</v>
      </c>
      <c r="B246" s="2">
        <v>0</v>
      </c>
      <c r="C246" s="2">
        <v>1</v>
      </c>
      <c r="D246" s="2">
        <v>1</v>
      </c>
      <c r="E246" s="2">
        <v>1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29</v>
      </c>
      <c r="N246" s="5">
        <v>0.77013888888888893</v>
      </c>
      <c r="O246" s="5">
        <v>7.0833333333333331E-2</v>
      </c>
      <c r="P246" s="5">
        <v>5.2777777777777778E-2</v>
      </c>
      <c r="Q246" s="5">
        <v>0.64652777777777781</v>
      </c>
      <c r="R246" s="2">
        <v>3</v>
      </c>
      <c r="S246" s="2">
        <v>1</v>
      </c>
      <c r="T246" s="2">
        <v>75</v>
      </c>
      <c r="V246">
        <v>1</v>
      </c>
    </row>
    <row r="247" spans="1:22" ht="13.5" thickBot="1">
      <c r="A247" s="6" t="s">
        <v>3</v>
      </c>
      <c r="B247" s="7">
        <v>0</v>
      </c>
      <c r="C247" s="7">
        <v>0</v>
      </c>
      <c r="D247" s="7">
        <v>-2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1</v>
      </c>
      <c r="K247" s="7">
        <v>0</v>
      </c>
      <c r="L247" s="7">
        <v>1</v>
      </c>
      <c r="M247" s="7">
        <v>32</v>
      </c>
      <c r="N247" s="9">
        <v>1.0333333333333334</v>
      </c>
      <c r="O247" s="8">
        <v>9.4444444444444442E-2</v>
      </c>
      <c r="P247" s="8">
        <v>9.9999999999999992E-2</v>
      </c>
      <c r="Q247" s="8">
        <v>0.83888888888888891</v>
      </c>
      <c r="R247" s="7">
        <v>0</v>
      </c>
      <c r="S247" s="7">
        <v>0</v>
      </c>
      <c r="T247" s="7">
        <v>0</v>
      </c>
      <c r="V247">
        <v>1</v>
      </c>
    </row>
    <row r="248" spans="1:22" ht="13.5" thickBot="1">
      <c r="A248" s="1" t="s">
        <v>133</v>
      </c>
      <c r="B248" s="2">
        <v>0</v>
      </c>
      <c r="C248" s="2">
        <v>0</v>
      </c>
      <c r="D248" s="2">
        <v>0</v>
      </c>
      <c r="E248" s="2">
        <v>1</v>
      </c>
      <c r="F248" s="2">
        <v>1</v>
      </c>
      <c r="G248" s="2">
        <v>0</v>
      </c>
      <c r="H248" s="2">
        <v>1</v>
      </c>
      <c r="I248" s="2">
        <v>5</v>
      </c>
      <c r="J248" s="2">
        <v>0</v>
      </c>
      <c r="K248" s="2">
        <v>0</v>
      </c>
      <c r="L248" s="2">
        <v>0</v>
      </c>
      <c r="M248" s="2">
        <v>9</v>
      </c>
      <c r="N248" s="5">
        <v>0.24097222222222223</v>
      </c>
      <c r="O248" s="5">
        <v>0</v>
      </c>
      <c r="P248" s="5">
        <v>0</v>
      </c>
      <c r="Q248" s="5">
        <v>0.24097222222222223</v>
      </c>
      <c r="R248" s="2">
        <v>0</v>
      </c>
      <c r="S248" s="2">
        <v>0</v>
      </c>
      <c r="T248" s="2">
        <v>0</v>
      </c>
      <c r="V248">
        <v>1</v>
      </c>
    </row>
    <row r="249" spans="1:22" ht="13.5" thickBot="1">
      <c r="A249" s="6" t="s">
        <v>4</v>
      </c>
      <c r="B249" s="7">
        <v>0</v>
      </c>
      <c r="C249" s="7">
        <v>1</v>
      </c>
      <c r="D249" s="7">
        <v>1</v>
      </c>
      <c r="E249" s="7">
        <v>2</v>
      </c>
      <c r="F249" s="7">
        <v>2</v>
      </c>
      <c r="G249" s="7">
        <v>1</v>
      </c>
      <c r="H249" s="7">
        <v>0</v>
      </c>
      <c r="I249" s="7">
        <v>0</v>
      </c>
      <c r="J249" s="7">
        <v>3</v>
      </c>
      <c r="K249" s="7">
        <v>0</v>
      </c>
      <c r="L249" s="7">
        <v>1</v>
      </c>
      <c r="M249" s="7">
        <v>27</v>
      </c>
      <c r="N249" s="8">
        <v>0.82916666666666661</v>
      </c>
      <c r="O249" s="8">
        <v>7.2916666666666671E-2</v>
      </c>
      <c r="P249" s="8">
        <v>6.5277777777777782E-2</v>
      </c>
      <c r="Q249" s="8">
        <v>0.69097222222222221</v>
      </c>
      <c r="R249" s="7">
        <v>0</v>
      </c>
      <c r="S249" s="7">
        <v>0</v>
      </c>
      <c r="T249" s="7">
        <v>0</v>
      </c>
      <c r="V249">
        <v>1</v>
      </c>
    </row>
    <row r="250" spans="1:22" ht="13.5" thickBot="1">
      <c r="A250" s="1" t="s">
        <v>6</v>
      </c>
      <c r="B250" s="2">
        <v>0</v>
      </c>
      <c r="C250" s="2">
        <v>1</v>
      </c>
      <c r="D250" s="2">
        <v>0</v>
      </c>
      <c r="E250" s="2">
        <v>3</v>
      </c>
      <c r="F250" s="2">
        <v>3</v>
      </c>
      <c r="G250" s="2">
        <v>0</v>
      </c>
      <c r="H250" s="2">
        <v>0</v>
      </c>
      <c r="I250" s="2">
        <v>0</v>
      </c>
      <c r="J250" s="2">
        <v>1</v>
      </c>
      <c r="K250" s="2">
        <v>0</v>
      </c>
      <c r="L250" s="2">
        <v>0</v>
      </c>
      <c r="M250" s="2">
        <v>30</v>
      </c>
      <c r="N250" s="5">
        <v>0.9506944444444444</v>
      </c>
      <c r="O250" s="5">
        <v>9.5833333333333326E-2</v>
      </c>
      <c r="P250" s="5">
        <v>0.10347222222222223</v>
      </c>
      <c r="Q250" s="5">
        <v>0.75138888888888899</v>
      </c>
      <c r="R250" s="2">
        <v>9</v>
      </c>
      <c r="S250" s="2">
        <v>10</v>
      </c>
      <c r="T250" s="2">
        <v>47.4</v>
      </c>
      <c r="V250">
        <v>1</v>
      </c>
    </row>
    <row r="251" spans="1:22" ht="13.5" thickBot="1">
      <c r="A251" s="6" t="s">
        <v>25</v>
      </c>
      <c r="B251" s="7">
        <v>0</v>
      </c>
      <c r="C251" s="7">
        <v>1</v>
      </c>
      <c r="D251" s="7">
        <v>-1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2</v>
      </c>
      <c r="K251" s="7">
        <v>0</v>
      </c>
      <c r="L251" s="7">
        <v>0</v>
      </c>
      <c r="M251" s="7">
        <v>17</v>
      </c>
      <c r="N251" s="8">
        <v>0.39444444444444443</v>
      </c>
      <c r="O251" s="8">
        <v>0</v>
      </c>
      <c r="P251" s="8">
        <v>4.5833333333333337E-2</v>
      </c>
      <c r="Q251" s="8">
        <v>0.34861111111111115</v>
      </c>
      <c r="R251" s="7">
        <v>0</v>
      </c>
      <c r="S251" s="7">
        <v>0</v>
      </c>
      <c r="T251" s="7">
        <v>0</v>
      </c>
      <c r="V251">
        <v>1</v>
      </c>
    </row>
    <row r="252" spans="1:22" ht="13.5" thickBot="1">
      <c r="A252" s="1" t="s">
        <v>20</v>
      </c>
      <c r="B252" s="2">
        <v>0</v>
      </c>
      <c r="C252" s="2">
        <v>0</v>
      </c>
      <c r="D252" s="2">
        <v>-1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12</v>
      </c>
      <c r="N252" s="5">
        <v>0.3298611111111111</v>
      </c>
      <c r="O252" s="5">
        <v>0</v>
      </c>
      <c r="P252" s="5">
        <v>1.8749999999999999E-2</v>
      </c>
      <c r="Q252" s="5">
        <v>0.31111111111111112</v>
      </c>
      <c r="R252" s="2">
        <v>2</v>
      </c>
      <c r="S252" s="2">
        <v>0</v>
      </c>
      <c r="T252" s="2">
        <v>100</v>
      </c>
      <c r="V252">
        <v>1</v>
      </c>
    </row>
    <row r="253" spans="1:22" ht="13.5" thickBot="1">
      <c r="A253" s="6" t="s">
        <v>9</v>
      </c>
      <c r="B253" s="7">
        <v>0</v>
      </c>
      <c r="C253" s="7">
        <v>0</v>
      </c>
      <c r="D253" s="7">
        <v>-1</v>
      </c>
      <c r="E253" s="7">
        <v>3</v>
      </c>
      <c r="F253" s="7">
        <v>3</v>
      </c>
      <c r="G253" s="7">
        <v>0</v>
      </c>
      <c r="H253" s="7">
        <v>0</v>
      </c>
      <c r="I253" s="7">
        <v>0</v>
      </c>
      <c r="J253" s="7">
        <v>2</v>
      </c>
      <c r="K253" s="7">
        <v>0</v>
      </c>
      <c r="L253" s="7">
        <v>0</v>
      </c>
      <c r="M253" s="7">
        <v>20</v>
      </c>
      <c r="N253" s="8">
        <v>0.50763888888888886</v>
      </c>
      <c r="O253" s="8">
        <v>0</v>
      </c>
      <c r="P253" s="8">
        <v>3.3333333333333333E-2</v>
      </c>
      <c r="Q253" s="8">
        <v>0.47430555555555554</v>
      </c>
      <c r="R253" s="7">
        <v>0</v>
      </c>
      <c r="S253" s="7">
        <v>0</v>
      </c>
      <c r="T253" s="7">
        <v>0</v>
      </c>
      <c r="V253">
        <v>1</v>
      </c>
    </row>
    <row r="254" spans="1:22" ht="13.5" thickBot="1">
      <c r="A254" s="1" t="s">
        <v>10</v>
      </c>
      <c r="B254" s="2">
        <v>0</v>
      </c>
      <c r="C254" s="2">
        <v>0</v>
      </c>
      <c r="D254" s="2">
        <v>0</v>
      </c>
      <c r="E254" s="2">
        <v>2</v>
      </c>
      <c r="F254" s="2">
        <v>2</v>
      </c>
      <c r="G254" s="2">
        <v>4</v>
      </c>
      <c r="H254" s="2">
        <v>0</v>
      </c>
      <c r="I254" s="2">
        <v>0</v>
      </c>
      <c r="J254" s="2">
        <v>4</v>
      </c>
      <c r="K254" s="2">
        <v>0</v>
      </c>
      <c r="L254" s="2">
        <v>0</v>
      </c>
      <c r="M254" s="2">
        <v>28</v>
      </c>
      <c r="N254" s="5">
        <v>0.72638888888888886</v>
      </c>
      <c r="O254" s="5">
        <v>0</v>
      </c>
      <c r="P254" s="5">
        <v>7.8472222222222221E-2</v>
      </c>
      <c r="Q254" s="5">
        <v>0.6479166666666667</v>
      </c>
      <c r="R254" s="2">
        <v>0</v>
      </c>
      <c r="S254" s="2">
        <v>0</v>
      </c>
      <c r="T254" s="2">
        <v>0</v>
      </c>
      <c r="V254">
        <v>1</v>
      </c>
    </row>
    <row r="255" spans="1:22" ht="13.5" thickBot="1">
      <c r="A255" s="6" t="s">
        <v>12</v>
      </c>
      <c r="B255" s="7">
        <v>0</v>
      </c>
      <c r="C255" s="7">
        <v>1</v>
      </c>
      <c r="D255" s="7">
        <v>0</v>
      </c>
      <c r="E255" s="7">
        <v>6</v>
      </c>
      <c r="F255" s="7">
        <v>6</v>
      </c>
      <c r="G255" s="7">
        <v>0</v>
      </c>
      <c r="H255" s="7">
        <v>0</v>
      </c>
      <c r="I255" s="7">
        <v>0</v>
      </c>
      <c r="J255" s="7">
        <v>0</v>
      </c>
      <c r="K255" s="7">
        <v>3</v>
      </c>
      <c r="L255" s="7">
        <v>0</v>
      </c>
      <c r="M255" s="7">
        <v>31</v>
      </c>
      <c r="N255" s="8">
        <v>0.83680555555555547</v>
      </c>
      <c r="O255" s="8">
        <v>9.4444444444444442E-2</v>
      </c>
      <c r="P255" s="8">
        <v>0.11527777777777777</v>
      </c>
      <c r="Q255" s="8">
        <v>0.62708333333333333</v>
      </c>
      <c r="R255" s="7">
        <v>8</v>
      </c>
      <c r="S255" s="7">
        <v>5</v>
      </c>
      <c r="T255" s="7">
        <v>61.5</v>
      </c>
      <c r="V255">
        <v>1</v>
      </c>
    </row>
    <row r="256" spans="1:22" ht="13.5" thickBot="1">
      <c r="A256" s="1" t="s">
        <v>13</v>
      </c>
      <c r="B256" s="2">
        <v>1</v>
      </c>
      <c r="C256" s="2">
        <v>0</v>
      </c>
      <c r="D256" s="2">
        <v>0</v>
      </c>
      <c r="E256" s="2">
        <v>4</v>
      </c>
      <c r="F256" s="2">
        <v>3</v>
      </c>
      <c r="G256" s="2">
        <v>1</v>
      </c>
      <c r="H256" s="2">
        <v>0</v>
      </c>
      <c r="I256" s="2">
        <v>0</v>
      </c>
      <c r="J256" s="2">
        <v>4</v>
      </c>
      <c r="K256" s="2">
        <v>0</v>
      </c>
      <c r="L256" s="2">
        <v>0</v>
      </c>
      <c r="M256" s="2">
        <v>28</v>
      </c>
      <c r="N256" s="5">
        <v>0.75</v>
      </c>
      <c r="O256" s="5">
        <v>7.0833333333333331E-2</v>
      </c>
      <c r="P256" s="5">
        <v>0</v>
      </c>
      <c r="Q256" s="5">
        <v>0.6791666666666667</v>
      </c>
      <c r="R256" s="2">
        <v>0</v>
      </c>
      <c r="S256" s="2">
        <v>0</v>
      </c>
      <c r="T256" s="2">
        <v>0</v>
      </c>
      <c r="V256">
        <v>1</v>
      </c>
    </row>
    <row r="257" spans="1:22" ht="13.5" thickBot="1">
      <c r="A257" s="6" t="s">
        <v>14</v>
      </c>
      <c r="B257" s="7">
        <v>0</v>
      </c>
      <c r="C257" s="7">
        <v>0</v>
      </c>
      <c r="D257" s="7">
        <v>1</v>
      </c>
      <c r="E257" s="7">
        <v>2</v>
      </c>
      <c r="F257" s="7">
        <v>2</v>
      </c>
      <c r="G257" s="7">
        <v>0</v>
      </c>
      <c r="H257" s="7">
        <v>0</v>
      </c>
      <c r="I257" s="7">
        <v>0</v>
      </c>
      <c r="J257" s="7">
        <v>1</v>
      </c>
      <c r="K257" s="7">
        <v>1</v>
      </c>
      <c r="L257" s="7">
        <v>0</v>
      </c>
      <c r="M257" s="7">
        <v>33</v>
      </c>
      <c r="N257" s="8">
        <v>0.87638888888888899</v>
      </c>
      <c r="O257" s="8">
        <v>9.5833333333333326E-2</v>
      </c>
      <c r="P257" s="8">
        <v>6.5277777777777782E-2</v>
      </c>
      <c r="Q257" s="8">
        <v>0.71527777777777779</v>
      </c>
      <c r="R257" s="7">
        <v>10</v>
      </c>
      <c r="S257" s="7">
        <v>9</v>
      </c>
      <c r="T257" s="7">
        <v>52.6</v>
      </c>
      <c r="V257">
        <v>1</v>
      </c>
    </row>
    <row r="258" spans="1:22" ht="13.5" thickBot="1">
      <c r="A258" s="1" t="s">
        <v>15</v>
      </c>
      <c r="B258" s="2">
        <v>0</v>
      </c>
      <c r="C258" s="2">
        <v>0</v>
      </c>
      <c r="D258" s="2">
        <v>-1</v>
      </c>
      <c r="E258" s="2">
        <v>2</v>
      </c>
      <c r="F258" s="2">
        <v>2</v>
      </c>
      <c r="G258" s="2">
        <v>6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32</v>
      </c>
      <c r="N258" s="4">
        <v>1.1472222222222224</v>
      </c>
      <c r="O258" s="5">
        <v>7.2222222222222229E-2</v>
      </c>
      <c r="P258" s="5">
        <v>0.10833333333333334</v>
      </c>
      <c r="Q258" s="5">
        <v>0.96666666666666667</v>
      </c>
      <c r="R258" s="2">
        <v>0</v>
      </c>
      <c r="S258" s="2">
        <v>0</v>
      </c>
      <c r="T258" s="2">
        <v>0</v>
      </c>
      <c r="V258">
        <v>1</v>
      </c>
    </row>
    <row r="259" spans="1:22" ht="13.5" thickBot="1">
      <c r="A259" s="6" t="s">
        <v>16</v>
      </c>
      <c r="B259" s="7">
        <v>0</v>
      </c>
      <c r="C259" s="7">
        <v>0</v>
      </c>
      <c r="D259" s="7">
        <v>1</v>
      </c>
      <c r="E259" s="7">
        <v>1</v>
      </c>
      <c r="F259" s="7">
        <v>1</v>
      </c>
      <c r="G259" s="7">
        <v>0</v>
      </c>
      <c r="H259" s="7">
        <v>0</v>
      </c>
      <c r="I259" s="7">
        <v>0</v>
      </c>
      <c r="J259" s="7">
        <v>1</v>
      </c>
      <c r="K259" s="7">
        <v>0</v>
      </c>
      <c r="L259" s="7">
        <v>0</v>
      </c>
      <c r="M259" s="7">
        <v>27</v>
      </c>
      <c r="N259" s="8">
        <v>0.72361111111111109</v>
      </c>
      <c r="O259" s="8">
        <v>0</v>
      </c>
      <c r="P259" s="8">
        <v>6.3194444444444442E-2</v>
      </c>
      <c r="Q259" s="8">
        <v>0.66041666666666665</v>
      </c>
      <c r="R259" s="7">
        <v>0</v>
      </c>
      <c r="S259" s="7">
        <v>0</v>
      </c>
      <c r="T259" s="7">
        <v>0</v>
      </c>
      <c r="V259">
        <v>1</v>
      </c>
    </row>
    <row r="260" spans="1:22" ht="13.5" thickBot="1">
      <c r="A260" s="1" t="s">
        <v>134</v>
      </c>
      <c r="B260" s="2">
        <v>1</v>
      </c>
      <c r="C260" s="2">
        <v>0</v>
      </c>
      <c r="D260" s="2">
        <v>0</v>
      </c>
      <c r="E260" s="2">
        <v>3</v>
      </c>
      <c r="F260" s="2">
        <v>2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</v>
      </c>
      <c r="M260" s="2">
        <v>16</v>
      </c>
      <c r="N260" s="5">
        <v>0.45902777777777781</v>
      </c>
      <c r="O260" s="5">
        <v>0</v>
      </c>
      <c r="P260" s="5">
        <v>0</v>
      </c>
      <c r="Q260" s="5">
        <v>0.45902777777777781</v>
      </c>
      <c r="R260" s="2">
        <v>2</v>
      </c>
      <c r="S260" s="2">
        <v>4</v>
      </c>
      <c r="T260" s="2">
        <v>33.299999999999997</v>
      </c>
      <c r="V260">
        <v>1</v>
      </c>
    </row>
    <row r="261" spans="1:22" ht="13.5" thickBot="1">
      <c r="A261" s="6" t="s">
        <v>148</v>
      </c>
      <c r="B261" s="7">
        <v>0</v>
      </c>
      <c r="C261" s="7">
        <v>0</v>
      </c>
      <c r="D261" s="7">
        <v>2</v>
      </c>
      <c r="E261" s="7">
        <v>2</v>
      </c>
      <c r="F261" s="7">
        <v>2</v>
      </c>
      <c r="G261" s="7">
        <v>3</v>
      </c>
      <c r="H261" s="7">
        <v>1</v>
      </c>
      <c r="I261" s="7">
        <v>2</v>
      </c>
      <c r="J261" s="7">
        <v>0</v>
      </c>
      <c r="K261" s="7">
        <v>0</v>
      </c>
      <c r="L261" s="7">
        <v>0</v>
      </c>
      <c r="M261" s="7">
        <v>29</v>
      </c>
      <c r="N261" s="8">
        <v>0.90277777777777779</v>
      </c>
      <c r="O261" s="8">
        <v>7.2222222222222229E-2</v>
      </c>
      <c r="P261" s="8">
        <v>5.8333333333333327E-2</v>
      </c>
      <c r="Q261" s="8">
        <v>0.77222222222222225</v>
      </c>
      <c r="R261" s="7">
        <v>0</v>
      </c>
      <c r="S261" s="7">
        <v>0</v>
      </c>
      <c r="T261" s="7">
        <v>0</v>
      </c>
      <c r="V261">
        <v>1</v>
      </c>
    </row>
    <row r="265" spans="1:22" ht="13.5" thickBot="1">
      <c r="A265" t="s">
        <v>88</v>
      </c>
      <c r="B265" s="10" t="s">
        <v>30</v>
      </c>
      <c r="C265" s="11" t="s">
        <v>105</v>
      </c>
      <c r="D265" s="11" t="s">
        <v>108</v>
      </c>
      <c r="E265" s="11" t="s">
        <v>138</v>
      </c>
      <c r="F265" s="11" t="s">
        <v>109</v>
      </c>
      <c r="G265" s="11" t="s">
        <v>111</v>
      </c>
      <c r="H265" s="11" t="s">
        <v>38</v>
      </c>
    </row>
    <row r="266" spans="1:22" ht="13.5" thickBot="1">
      <c r="A266">
        <v>1</v>
      </c>
      <c r="B266" s="1" t="s">
        <v>121</v>
      </c>
      <c r="C266" s="2">
        <v>27</v>
      </c>
      <c r="D266" s="2">
        <v>3</v>
      </c>
      <c r="E266" s="2">
        <v>24</v>
      </c>
      <c r="F266" s="2">
        <v>0.88900000000000001</v>
      </c>
      <c r="G266" s="4">
        <v>1.2590277777777776</v>
      </c>
      <c r="H266" s="2">
        <v>0</v>
      </c>
    </row>
    <row r="267" spans="1:22" ht="13.5" thickBot="1">
      <c r="A267">
        <v>2</v>
      </c>
      <c r="B267" s="1" t="s">
        <v>121</v>
      </c>
      <c r="C267" s="2">
        <v>30</v>
      </c>
      <c r="D267" s="2">
        <v>3</v>
      </c>
      <c r="E267" s="2">
        <v>27</v>
      </c>
      <c r="F267" s="2">
        <v>0.9</v>
      </c>
      <c r="G267" s="4">
        <v>2.5</v>
      </c>
      <c r="H267" s="2">
        <v>0</v>
      </c>
    </row>
    <row r="268" spans="1:22" ht="13.5" thickBot="1">
      <c r="A268">
        <v>3</v>
      </c>
      <c r="B268" s="1" t="s">
        <v>121</v>
      </c>
      <c r="C268" s="2">
        <v>26</v>
      </c>
      <c r="D268" s="2">
        <v>0</v>
      </c>
      <c r="E268" s="2">
        <v>26</v>
      </c>
      <c r="F268" s="2">
        <v>1</v>
      </c>
      <c r="G268" s="4">
        <v>2.5</v>
      </c>
      <c r="H268" s="2">
        <v>0</v>
      </c>
    </row>
    <row r="269" spans="1:22" ht="13.5" thickBot="1">
      <c r="A269">
        <v>4</v>
      </c>
      <c r="B269" s="1" t="s">
        <v>121</v>
      </c>
      <c r="C269" s="2">
        <v>25</v>
      </c>
      <c r="D269" s="2">
        <v>0</v>
      </c>
      <c r="E269" s="2">
        <v>25</v>
      </c>
      <c r="F269" s="2">
        <v>1</v>
      </c>
      <c r="G269" s="4">
        <v>2.4937499999999999</v>
      </c>
      <c r="H269" s="2">
        <v>0</v>
      </c>
    </row>
    <row r="270" spans="1:22" ht="13.5" thickBot="1">
      <c r="A270">
        <v>5</v>
      </c>
      <c r="B270" s="1" t="s">
        <v>121</v>
      </c>
      <c r="C270" s="2">
        <v>44</v>
      </c>
      <c r="D270" s="2">
        <v>2</v>
      </c>
      <c r="E270" s="2">
        <v>42</v>
      </c>
      <c r="F270" s="2">
        <v>0.95499999999999996</v>
      </c>
      <c r="G270" s="4">
        <v>2.4944444444444445</v>
      </c>
      <c r="H270" s="2">
        <v>0</v>
      </c>
    </row>
    <row r="271" spans="1:22" ht="13.5" thickBot="1">
      <c r="A271">
        <v>6</v>
      </c>
      <c r="B271" s="1" t="s">
        <v>121</v>
      </c>
      <c r="C271" s="2">
        <v>23</v>
      </c>
      <c r="D271" s="2">
        <v>2</v>
      </c>
      <c r="E271" s="2">
        <v>21</v>
      </c>
      <c r="F271" s="2">
        <v>0.91300000000000003</v>
      </c>
      <c r="G271" s="4">
        <v>2.4444444444444442</v>
      </c>
      <c r="H271" s="2">
        <v>0</v>
      </c>
    </row>
    <row r="272" spans="1:22" ht="13.5" thickBot="1">
      <c r="A272">
        <v>7</v>
      </c>
      <c r="B272" s="1" t="s">
        <v>121</v>
      </c>
      <c r="C272" s="2">
        <v>22</v>
      </c>
      <c r="D272" s="2">
        <v>3</v>
      </c>
      <c r="E272" s="2">
        <v>19</v>
      </c>
      <c r="F272" s="2">
        <v>0.86399999999999999</v>
      </c>
      <c r="G272" s="4">
        <v>2.4513888888888888</v>
      </c>
      <c r="H272" s="2">
        <v>0</v>
      </c>
    </row>
    <row r="273" spans="1:9" ht="13.5" thickBot="1">
      <c r="A273">
        <v>8</v>
      </c>
      <c r="B273" s="1" t="s">
        <v>121</v>
      </c>
      <c r="C273" s="2">
        <v>31</v>
      </c>
      <c r="D273" s="2">
        <v>1</v>
      </c>
      <c r="E273" s="2">
        <v>30</v>
      </c>
      <c r="F273" s="2">
        <v>0.96799999999999997</v>
      </c>
      <c r="G273" s="4">
        <v>2.6604166666666669</v>
      </c>
      <c r="H273" s="2">
        <v>0</v>
      </c>
    </row>
    <row r="274" spans="1:9" ht="13.5" thickBot="1">
      <c r="A274">
        <v>9</v>
      </c>
      <c r="B274" s="1" t="s">
        <v>121</v>
      </c>
      <c r="C274" s="2">
        <v>25</v>
      </c>
      <c r="D274" s="2">
        <v>2</v>
      </c>
      <c r="E274" s="2">
        <v>23</v>
      </c>
      <c r="F274" s="2">
        <v>0.92</v>
      </c>
      <c r="G274" s="4">
        <v>2.4937499999999999</v>
      </c>
      <c r="H274" s="2">
        <v>0</v>
      </c>
    </row>
    <row r="275" spans="1:9" ht="13.5" thickBot="1">
      <c r="A275">
        <v>10</v>
      </c>
      <c r="B275" s="1" t="s">
        <v>121</v>
      </c>
      <c r="C275" s="2">
        <v>25</v>
      </c>
      <c r="D275" s="2">
        <v>0</v>
      </c>
      <c r="E275" s="2">
        <v>25</v>
      </c>
      <c r="F275" s="2">
        <v>1</v>
      </c>
      <c r="G275" s="4">
        <v>2.5</v>
      </c>
      <c r="H275" s="2">
        <v>0</v>
      </c>
    </row>
    <row r="276" spans="1:9" ht="13.5" thickBot="1">
      <c r="A276">
        <v>11</v>
      </c>
      <c r="B276" s="1" t="s">
        <v>121</v>
      </c>
      <c r="C276" s="2">
        <v>38</v>
      </c>
      <c r="D276" s="2">
        <v>3</v>
      </c>
      <c r="E276" s="2">
        <v>35</v>
      </c>
      <c r="F276" s="2">
        <v>0.92100000000000004</v>
      </c>
      <c r="G276" s="4">
        <v>2.4979166666666668</v>
      </c>
      <c r="H276" s="2">
        <v>0</v>
      </c>
    </row>
    <row r="277" spans="1:9" ht="13.5" thickBot="1">
      <c r="A277">
        <v>12</v>
      </c>
      <c r="B277" s="1" t="s">
        <v>121</v>
      </c>
      <c r="C277" s="2">
        <v>26</v>
      </c>
      <c r="D277" s="2">
        <v>2</v>
      </c>
      <c r="E277" s="2">
        <v>24</v>
      </c>
      <c r="F277" s="2">
        <v>0.92300000000000004</v>
      </c>
      <c r="G277" s="4">
        <v>2.6972222222222224</v>
      </c>
      <c r="H277" s="2">
        <v>0</v>
      </c>
      <c r="I277" s="44"/>
    </row>
    <row r="278" spans="1:9" ht="13.5" thickBot="1">
      <c r="A278">
        <v>13</v>
      </c>
      <c r="B278" s="1" t="s">
        <v>121</v>
      </c>
      <c r="C278" s="2">
        <v>24</v>
      </c>
      <c r="D278" s="2">
        <v>3</v>
      </c>
      <c r="E278" s="2">
        <v>21</v>
      </c>
      <c r="F278" s="2">
        <v>0.875</v>
      </c>
      <c r="G278" s="4">
        <v>2.7083333333333335</v>
      </c>
      <c r="H278" s="2">
        <v>0</v>
      </c>
    </row>
    <row r="279" spans="1:9">
      <c r="C279">
        <f>SUM(C266:C278)</f>
        <v>366</v>
      </c>
      <c r="D279">
        <f>AVERAGE(D266:D278)</f>
        <v>1.8461538461538463</v>
      </c>
      <c r="E279">
        <f>SUM(E266:E278)</f>
        <v>342</v>
      </c>
      <c r="F279">
        <f>E279/C279</f>
        <v>0.93442622950819676</v>
      </c>
    </row>
  </sheetData>
  <hyperlinks>
    <hyperlink ref="A4" r:id="rId1" display="http://scores.espn.go.com/nhl/players/profile?playerId=96"/>
    <hyperlink ref="A5" r:id="rId2" display="http://scores.espn.go.com/nhl/players/profile?playerId=1898"/>
    <hyperlink ref="A6" r:id="rId3" display="http://scores.espn.go.com/nhl/players/profile?playerId=5125"/>
    <hyperlink ref="A7" r:id="rId4" display="http://scores.espn.go.com/nhl/players/profile?playerId=1597"/>
    <hyperlink ref="A8" r:id="rId5" display="http://scores.espn.go.com/nhl/players/profile?playerId=5171"/>
    <hyperlink ref="A9" r:id="rId6" display="http://scores.espn.go.com/nhl/players/profile?playerId=1171"/>
    <hyperlink ref="A10" r:id="rId7" display="http://scores.espn.go.com/nhl/players/profile?playerId=1456"/>
    <hyperlink ref="A11" r:id="rId8" display="http://scores.espn.go.com/nhl/players/profile?playerId=3548"/>
    <hyperlink ref="A12" r:id="rId9" display="http://scores.espn.go.com/nhl/players/profile?playerId=576"/>
    <hyperlink ref="A13" r:id="rId10" display="http://scores.espn.go.com/nhl/players/profile?playerId=587"/>
    <hyperlink ref="A14" r:id="rId11" display="http://scores.espn.go.com/nhl/players/profile?playerId=5201"/>
    <hyperlink ref="A15" r:id="rId12" display="http://scores.espn.go.com/nhl/players/profile?playerId=2100"/>
    <hyperlink ref="A16" r:id="rId13" display="http://scores.espn.go.com/nhl/players/profile?playerId=3451"/>
    <hyperlink ref="A17" r:id="rId14" display="http://scores.espn.go.com/nhl/players/profile?playerId=3233"/>
    <hyperlink ref="A18" r:id="rId15" display="http://scores.espn.go.com/nhl/players/profile?playerId=939"/>
    <hyperlink ref="A19" r:id="rId16" display="http://scores.espn.go.com/nhl/players/profile?playerId=3371"/>
    <hyperlink ref="A20" r:id="rId17" display="http://scores.espn.go.com/nhl/players/profile?playerId=996"/>
    <hyperlink ref="A21" r:id="rId18" display="http://scores.espn.go.com/nhl/players/profile?playerId=1893"/>
    <hyperlink ref="A24" r:id="rId19" display="http://scores.espn.go.com/nhl/players/profile?playerId=96"/>
    <hyperlink ref="A25" r:id="rId20" display="http://scores.espn.go.com/nhl/players/profile?playerId=1898"/>
    <hyperlink ref="A26" r:id="rId21" display="http://scores.espn.go.com/nhl/players/profile?playerId=5125"/>
    <hyperlink ref="A27" r:id="rId22" display="http://scores.espn.go.com/nhl/players/profile?playerId=1597"/>
    <hyperlink ref="A28" r:id="rId23" display="http://scores.espn.go.com/nhl/players/profile?playerId=5171"/>
    <hyperlink ref="A29" r:id="rId24" display="http://scores.espn.go.com/nhl/players/profile?playerId=1171"/>
    <hyperlink ref="A30" r:id="rId25" display="http://scores.espn.go.com/nhl/players/profile?playerId=1456"/>
    <hyperlink ref="A31" r:id="rId26" display="http://scores.espn.go.com/nhl/players/profile?playerId=576"/>
    <hyperlink ref="A32" r:id="rId27" display="http://scores.espn.go.com/nhl/players/profile?playerId=587"/>
    <hyperlink ref="A33" r:id="rId28" display="http://scores.espn.go.com/nhl/players/profile?playerId=5201"/>
    <hyperlink ref="A34" r:id="rId29" display="http://scores.espn.go.com/nhl/players/profile?playerId=2100"/>
    <hyperlink ref="A35" r:id="rId30" display="http://scores.espn.go.com/nhl/players/profile?playerId=1225"/>
    <hyperlink ref="A36" r:id="rId31" display="http://scores.espn.go.com/nhl/players/profile?playerId=3451"/>
    <hyperlink ref="A37" r:id="rId32" display="http://scores.espn.go.com/nhl/players/profile?playerId=3233"/>
    <hyperlink ref="A38" r:id="rId33" display="http://scores.espn.go.com/nhl/players/profile?playerId=939"/>
    <hyperlink ref="A39" r:id="rId34" display="http://scores.espn.go.com/nhl/players/profile?playerId=3371"/>
    <hyperlink ref="A40" r:id="rId35" display="http://scores.espn.go.com/nhl/players/profile?playerId=996"/>
    <hyperlink ref="A41" r:id="rId36" display="http://scores.espn.go.com/nhl/players/profile?playerId=1893"/>
    <hyperlink ref="A44" r:id="rId37" display="http://scores.espn.go.com/nhl/players/profile?playerId=96"/>
    <hyperlink ref="A45" r:id="rId38" display="http://scores.espn.go.com/nhl/players/profile?playerId=1898"/>
    <hyperlink ref="A46" r:id="rId39" display="http://scores.espn.go.com/nhl/players/profile?playerId=3773"/>
    <hyperlink ref="A47" r:id="rId40" display="http://scores.espn.go.com/nhl/players/profile?playerId=5125"/>
    <hyperlink ref="A48" r:id="rId41" display="http://scores.espn.go.com/nhl/players/profile?playerId=1597"/>
    <hyperlink ref="A49" r:id="rId42" display="http://scores.espn.go.com/nhl/players/profile?playerId=5171"/>
    <hyperlink ref="A50" r:id="rId43" display="http://scores.espn.go.com/nhl/players/profile?playerId=1171"/>
    <hyperlink ref="A51" r:id="rId44" display="http://scores.espn.go.com/nhl/players/profile?playerId=1456"/>
    <hyperlink ref="A52" r:id="rId45" display="http://scores.espn.go.com/nhl/players/profile?playerId=576"/>
    <hyperlink ref="A53" r:id="rId46" display="http://scores.espn.go.com/nhl/players/profile?playerId=587"/>
    <hyperlink ref="A54" r:id="rId47" display="http://scores.espn.go.com/nhl/players/profile?playerId=2100"/>
    <hyperlink ref="A55" r:id="rId48" display="http://scores.espn.go.com/nhl/players/profile?playerId=1225"/>
    <hyperlink ref="A56" r:id="rId49" display="http://scores.espn.go.com/nhl/players/profile?playerId=3451"/>
    <hyperlink ref="A57" r:id="rId50" display="http://scores.espn.go.com/nhl/players/profile?playerId=3233"/>
    <hyperlink ref="A58" r:id="rId51" display="http://scores.espn.go.com/nhl/players/profile?playerId=939"/>
    <hyperlink ref="A59" r:id="rId52" display="http://scores.espn.go.com/nhl/players/profile?playerId=3371"/>
    <hyperlink ref="A60" r:id="rId53" display="http://scores.espn.go.com/nhl/players/profile?playerId=996"/>
    <hyperlink ref="A61" r:id="rId54" display="http://scores.espn.go.com/nhl/players/profile?playerId=1893"/>
    <hyperlink ref="A64" r:id="rId55" display="http://scores.espn.go.com/nhl/players/profile?playerId=96"/>
    <hyperlink ref="A65" r:id="rId56" display="http://scores.espn.go.com/nhl/players/profile?playerId=1898"/>
    <hyperlink ref="A66" r:id="rId57" display="http://scores.espn.go.com/nhl/players/profile?playerId=3773"/>
    <hyperlink ref="A67" r:id="rId58" display="http://scores.espn.go.com/nhl/players/profile?playerId=5125"/>
    <hyperlink ref="A68" r:id="rId59" display="http://scores.espn.go.com/nhl/players/profile?playerId=1597"/>
    <hyperlink ref="A69" r:id="rId60" display="http://scores.espn.go.com/nhl/players/profile?playerId=1171"/>
    <hyperlink ref="A70" r:id="rId61" display="http://scores.espn.go.com/nhl/players/profile?playerId=1456"/>
    <hyperlink ref="A71" r:id="rId62" display="http://scores.espn.go.com/nhl/players/profile?playerId=576"/>
    <hyperlink ref="A72" r:id="rId63" display="http://scores.espn.go.com/nhl/players/profile?playerId=587"/>
    <hyperlink ref="A73" r:id="rId64" display="http://scores.espn.go.com/nhl/players/profile?playerId=5201"/>
    <hyperlink ref="A74" r:id="rId65" display="http://scores.espn.go.com/nhl/players/profile?playerId=2100"/>
    <hyperlink ref="A75" r:id="rId66" display="http://scores.espn.go.com/nhl/players/profile?playerId=1225"/>
    <hyperlink ref="A76" r:id="rId67" display="http://scores.espn.go.com/nhl/players/profile?playerId=3451"/>
    <hyperlink ref="A77" r:id="rId68" display="http://scores.espn.go.com/nhl/players/profile?playerId=3233"/>
    <hyperlink ref="A78" r:id="rId69" display="http://scores.espn.go.com/nhl/players/profile?playerId=939"/>
    <hyperlink ref="A79" r:id="rId70" display="http://scores.espn.go.com/nhl/players/profile?playerId=3371"/>
    <hyperlink ref="A80" r:id="rId71" display="http://scores.espn.go.com/nhl/players/profile?playerId=996"/>
    <hyperlink ref="A81" r:id="rId72" display="http://scores.espn.go.com/nhl/players/profile?playerId=1893"/>
    <hyperlink ref="A84" r:id="rId73" display="http://scores.espn.go.com/nhl/players/profile?playerId=96"/>
    <hyperlink ref="A85" r:id="rId74" display="http://scores.espn.go.com/nhl/players/profile?playerId=1898"/>
    <hyperlink ref="A86" r:id="rId75" display="http://scores.espn.go.com/nhl/players/profile?playerId=3773"/>
    <hyperlink ref="A87" r:id="rId76" display="http://scores.espn.go.com/nhl/players/profile?playerId=5125"/>
    <hyperlink ref="A88" r:id="rId77" display="http://scores.espn.go.com/nhl/players/profile?playerId=1597"/>
    <hyperlink ref="A89" r:id="rId78" display="http://scores.espn.go.com/nhl/players/profile?playerId=1171"/>
    <hyperlink ref="A90" r:id="rId79" display="http://scores.espn.go.com/nhl/players/profile?playerId=1456"/>
    <hyperlink ref="A91" r:id="rId80" display="http://scores.espn.go.com/nhl/players/profile?playerId=576"/>
    <hyperlink ref="A92" r:id="rId81" display="http://scores.espn.go.com/nhl/players/profile?playerId=587"/>
    <hyperlink ref="A93" r:id="rId82" display="http://scores.espn.go.com/nhl/players/profile?playerId=5201"/>
    <hyperlink ref="A94" r:id="rId83" display="http://scores.espn.go.com/nhl/players/profile?playerId=2100"/>
    <hyperlink ref="A95" r:id="rId84" display="http://scores.espn.go.com/nhl/players/profile?playerId=1225"/>
    <hyperlink ref="A96" r:id="rId85" display="http://scores.espn.go.com/nhl/players/profile?playerId=3451"/>
    <hyperlink ref="A97" r:id="rId86" display="http://scores.espn.go.com/nhl/players/profile?playerId=3233"/>
    <hyperlink ref="A98" r:id="rId87" display="http://scores.espn.go.com/nhl/players/profile?playerId=939"/>
    <hyperlink ref="A99" r:id="rId88" display="http://scores.espn.go.com/nhl/players/profile?playerId=3371"/>
    <hyperlink ref="A100" r:id="rId89" display="http://scores.espn.go.com/nhl/players/profile?playerId=996"/>
    <hyperlink ref="A101" r:id="rId90" display="http://scores.espn.go.com/nhl/players/profile?playerId=1893"/>
    <hyperlink ref="A104" r:id="rId91" display="http://scores.espn.go.com/nhl/players/profile?playerId=96"/>
    <hyperlink ref="A105" r:id="rId92" display="http://scores.espn.go.com/nhl/players/profile?playerId=1898"/>
    <hyperlink ref="A106" r:id="rId93" display="http://scores.espn.go.com/nhl/players/profile?playerId=3773"/>
    <hyperlink ref="A107" r:id="rId94" display="http://scores.espn.go.com/nhl/players/profile?playerId=5125"/>
    <hyperlink ref="A108" r:id="rId95" display="http://scores.espn.go.com/nhl/players/profile?playerId=1597"/>
    <hyperlink ref="A109" r:id="rId96" display="http://scores.espn.go.com/nhl/players/profile?playerId=1171"/>
    <hyperlink ref="A110" r:id="rId97" display="http://scores.espn.go.com/nhl/players/profile?playerId=1456"/>
    <hyperlink ref="A111" r:id="rId98" display="http://scores.espn.go.com/nhl/players/profile?playerId=576"/>
    <hyperlink ref="A112" r:id="rId99" display="http://scores.espn.go.com/nhl/players/profile?playerId=587"/>
    <hyperlink ref="A113" r:id="rId100" display="http://scores.espn.go.com/nhl/players/profile?playerId=3619"/>
    <hyperlink ref="A114" r:id="rId101" display="http://scores.espn.go.com/nhl/players/profile?playerId=2100"/>
    <hyperlink ref="A115" r:id="rId102" display="http://scores.espn.go.com/nhl/players/profile?playerId=1225"/>
    <hyperlink ref="A116" r:id="rId103" display="http://scores.espn.go.com/nhl/players/profile?playerId=3451"/>
    <hyperlink ref="A117" r:id="rId104" display="http://scores.espn.go.com/nhl/players/profile?playerId=3233"/>
    <hyperlink ref="A118" r:id="rId105" display="http://scores.espn.go.com/nhl/players/profile?playerId=939"/>
    <hyperlink ref="A119" r:id="rId106" display="http://scores.espn.go.com/nhl/players/profile?playerId=3371"/>
    <hyperlink ref="A120" r:id="rId107" display="http://scores.espn.go.com/nhl/players/profile?playerId=996"/>
    <hyperlink ref="A121" r:id="rId108" display="http://scores.espn.go.com/nhl/players/profile?playerId=1893"/>
    <hyperlink ref="A124" r:id="rId109" display="http://scores.espn.go.com/nhl/players/profile?playerId=96"/>
    <hyperlink ref="A125" r:id="rId110" display="http://scores.espn.go.com/nhl/players/profile?playerId=1898"/>
    <hyperlink ref="A126" r:id="rId111" display="http://scores.espn.go.com/nhl/players/profile?playerId=3773"/>
    <hyperlink ref="A127" r:id="rId112" display="http://scores.espn.go.com/nhl/players/profile?playerId=5125"/>
    <hyperlink ref="A128" r:id="rId113" display="http://scores.espn.go.com/nhl/players/profile?playerId=1597"/>
    <hyperlink ref="A129" r:id="rId114" display="http://scores.espn.go.com/nhl/players/profile?playerId=1171"/>
    <hyperlink ref="A130" r:id="rId115" display="http://scores.espn.go.com/nhl/players/profile?playerId=1456"/>
    <hyperlink ref="A131" r:id="rId116" display="http://scores.espn.go.com/nhl/players/profile?playerId=576"/>
    <hyperlink ref="A132" r:id="rId117" display="http://scores.espn.go.com/nhl/players/profile?playerId=587"/>
    <hyperlink ref="A133" r:id="rId118" display="http://scores.espn.go.com/nhl/players/profile?playerId=3619"/>
    <hyperlink ref="A134" r:id="rId119" display="http://scores.espn.go.com/nhl/players/profile?playerId=2100"/>
    <hyperlink ref="A135" r:id="rId120" display="http://scores.espn.go.com/nhl/players/profile?playerId=1225"/>
    <hyperlink ref="A136" r:id="rId121" display="http://scores.espn.go.com/nhl/players/profile?playerId=3451"/>
    <hyperlink ref="A137" r:id="rId122" display="http://scores.espn.go.com/nhl/players/profile?playerId=3233"/>
    <hyperlink ref="A138" r:id="rId123" display="http://scores.espn.go.com/nhl/players/profile?playerId=939"/>
    <hyperlink ref="A139" r:id="rId124" display="http://scores.espn.go.com/nhl/players/profile?playerId=3371"/>
    <hyperlink ref="A140" r:id="rId125" display="http://scores.espn.go.com/nhl/players/profile?playerId=996"/>
    <hyperlink ref="A141" r:id="rId126" display="http://scores.espn.go.com/nhl/players/profile?playerId=1893"/>
    <hyperlink ref="A144" r:id="rId127" display="http://scores.espn.go.com/nhl/players/profile?playerId=96"/>
    <hyperlink ref="A145" r:id="rId128" display="http://scores.espn.go.com/nhl/players/profile?playerId=1898"/>
    <hyperlink ref="A146" r:id="rId129" display="http://scores.espn.go.com/nhl/players/profile?playerId=3773"/>
    <hyperlink ref="A147" r:id="rId130" display="http://scores.espn.go.com/nhl/players/profile?playerId=5125"/>
    <hyperlink ref="A148" r:id="rId131" display="http://scores.espn.go.com/nhl/players/profile?playerId=1597"/>
    <hyperlink ref="A149" r:id="rId132" display="http://scores.espn.go.com/nhl/players/profile?playerId=1171"/>
    <hyperlink ref="A150" r:id="rId133" display="http://scores.espn.go.com/nhl/players/profile?playerId=1456"/>
    <hyperlink ref="A151" r:id="rId134" display="http://scores.espn.go.com/nhl/players/profile?playerId=576"/>
    <hyperlink ref="A152" r:id="rId135" display="http://scores.espn.go.com/nhl/players/profile?playerId=587"/>
    <hyperlink ref="A153" r:id="rId136" display="http://scores.espn.go.com/nhl/players/profile?playerId=3619"/>
    <hyperlink ref="A154" r:id="rId137" display="http://scores.espn.go.com/nhl/players/profile?playerId=2100"/>
    <hyperlink ref="A155" r:id="rId138" display="http://scores.espn.go.com/nhl/players/profile?playerId=1225"/>
    <hyperlink ref="A156" r:id="rId139" display="http://scores.espn.go.com/nhl/players/profile?playerId=3451"/>
    <hyperlink ref="A157" r:id="rId140" display="http://scores.espn.go.com/nhl/players/profile?playerId=3233"/>
    <hyperlink ref="A158" r:id="rId141" display="http://scores.espn.go.com/nhl/players/profile?playerId=939"/>
    <hyperlink ref="A159" r:id="rId142" display="http://scores.espn.go.com/nhl/players/profile?playerId=3371"/>
    <hyperlink ref="A160" r:id="rId143" display="http://scores.espn.go.com/nhl/players/profile?playerId=996"/>
    <hyperlink ref="A161" r:id="rId144" display="http://scores.espn.go.com/nhl/players/profile?playerId=1893"/>
    <hyperlink ref="A164" r:id="rId145" display="http://scores.espn.go.com/nhl/players/profile?playerId=96"/>
    <hyperlink ref="A165" r:id="rId146" display="http://scores.espn.go.com/nhl/players/profile?playerId=1898"/>
    <hyperlink ref="A166" r:id="rId147" display="http://scores.espn.go.com/nhl/players/profile?playerId=3773"/>
    <hyperlink ref="A167" r:id="rId148" display="http://scores.espn.go.com/nhl/players/profile?playerId=5125"/>
    <hyperlink ref="A168" r:id="rId149" display="http://scores.espn.go.com/nhl/players/profile?playerId=1597"/>
    <hyperlink ref="A169" r:id="rId150" display="http://scores.espn.go.com/nhl/players/profile?playerId=1171"/>
    <hyperlink ref="A170" r:id="rId151" display="http://scores.espn.go.com/nhl/players/profile?playerId=1456"/>
    <hyperlink ref="A171" r:id="rId152" display="http://scores.espn.go.com/nhl/players/profile?playerId=576"/>
    <hyperlink ref="A172" r:id="rId153" display="http://scores.espn.go.com/nhl/players/profile?playerId=587"/>
    <hyperlink ref="A173" r:id="rId154" display="http://scores.espn.go.com/nhl/players/profile?playerId=3619"/>
    <hyperlink ref="A174" r:id="rId155" display="http://scores.espn.go.com/nhl/players/profile?playerId=2100"/>
    <hyperlink ref="A175" r:id="rId156" display="http://scores.espn.go.com/nhl/players/profile?playerId=1225"/>
    <hyperlink ref="A176" r:id="rId157" display="http://scores.espn.go.com/nhl/players/profile?playerId=3451"/>
    <hyperlink ref="A177" r:id="rId158" display="http://scores.espn.go.com/nhl/players/profile?playerId=3233"/>
    <hyperlink ref="A178" r:id="rId159" display="http://scores.espn.go.com/nhl/players/profile?playerId=939"/>
    <hyperlink ref="A179" r:id="rId160" display="http://scores.espn.go.com/nhl/players/profile?playerId=3371"/>
    <hyperlink ref="A180" r:id="rId161" display="http://scores.espn.go.com/nhl/players/profile?playerId=996"/>
    <hyperlink ref="A181" r:id="rId162" display="http://scores.espn.go.com/nhl/players/profile?playerId=1893"/>
    <hyperlink ref="A184" r:id="rId163" display="http://scores.espn.go.com/nhl/players/profile?playerId=96"/>
    <hyperlink ref="A185" r:id="rId164" display="http://scores.espn.go.com/nhl/players/profile?playerId=1898"/>
    <hyperlink ref="A186" r:id="rId165" display="http://scores.espn.go.com/nhl/players/profile?playerId=3773"/>
    <hyperlink ref="A187" r:id="rId166" display="http://scores.espn.go.com/nhl/players/profile?playerId=5125"/>
    <hyperlink ref="A188" r:id="rId167" display="http://scores.espn.go.com/nhl/players/profile?playerId=1597"/>
    <hyperlink ref="A189" r:id="rId168" display="http://scores.espn.go.com/nhl/players/profile?playerId=1171"/>
    <hyperlink ref="A190" r:id="rId169" display="http://scores.espn.go.com/nhl/players/profile?playerId=1456"/>
    <hyperlink ref="A191" r:id="rId170" display="http://scores.espn.go.com/nhl/players/profile?playerId=576"/>
    <hyperlink ref="A192" r:id="rId171" display="http://scores.espn.go.com/nhl/players/profile?playerId=587"/>
    <hyperlink ref="A193" r:id="rId172" display="http://scores.espn.go.com/nhl/players/profile?playerId=3619"/>
    <hyperlink ref="A194" r:id="rId173" display="http://scores.espn.go.com/nhl/players/profile?playerId=2100"/>
    <hyperlink ref="A195" r:id="rId174" display="http://scores.espn.go.com/nhl/players/profile?playerId=1225"/>
    <hyperlink ref="A196" r:id="rId175" display="http://scores.espn.go.com/nhl/players/profile?playerId=3451"/>
    <hyperlink ref="A197" r:id="rId176" display="http://scores.espn.go.com/nhl/players/profile?playerId=3233"/>
    <hyperlink ref="A198" r:id="rId177" display="http://scores.espn.go.com/nhl/players/profile?playerId=939"/>
    <hyperlink ref="A199" r:id="rId178" display="http://scores.espn.go.com/nhl/players/profile?playerId=996"/>
    <hyperlink ref="A200" r:id="rId179" display="http://scores.espn.go.com/nhl/players/profile?playerId=1893"/>
    <hyperlink ref="A201" r:id="rId180" display="http://scores.espn.go.com/nhl/players/profile?playerId=2109"/>
    <hyperlink ref="A204" r:id="rId181" display="http://scores.espn.go.com/nhl/players/profile?playerId=96"/>
    <hyperlink ref="A205" r:id="rId182" display="http://scores.espn.go.com/nhl/players/profile?playerId=1898"/>
    <hyperlink ref="A206" r:id="rId183" display="http://scores.espn.go.com/nhl/players/profile?playerId=3773"/>
    <hyperlink ref="A207" r:id="rId184" display="http://scores.espn.go.com/nhl/players/profile?playerId=5125"/>
    <hyperlink ref="A208" r:id="rId185" display="http://scores.espn.go.com/nhl/players/profile?playerId=1597"/>
    <hyperlink ref="A209" r:id="rId186" display="http://scores.espn.go.com/nhl/players/profile?playerId=1171"/>
    <hyperlink ref="A210" r:id="rId187" display="http://scores.espn.go.com/nhl/players/profile?playerId=576"/>
    <hyperlink ref="A211" r:id="rId188" display="http://scores.espn.go.com/nhl/players/profile?playerId=587"/>
    <hyperlink ref="A212" r:id="rId189" display="http://scores.espn.go.com/nhl/players/profile?playerId=5201"/>
    <hyperlink ref="A213" r:id="rId190" display="http://scores.espn.go.com/nhl/players/profile?playerId=3619"/>
    <hyperlink ref="A214" r:id="rId191" display="http://scores.espn.go.com/nhl/players/profile?playerId=2100"/>
    <hyperlink ref="A215" r:id="rId192" display="http://scores.espn.go.com/nhl/players/profile?playerId=3451"/>
    <hyperlink ref="A216" r:id="rId193" display="http://scores.espn.go.com/nhl/players/profile?playerId=3233"/>
    <hyperlink ref="A217" r:id="rId194" display="http://scores.espn.go.com/nhl/players/profile?playerId=939"/>
    <hyperlink ref="A218" r:id="rId195" display="http://scores.espn.go.com/nhl/players/profile?playerId=3371"/>
    <hyperlink ref="A219" r:id="rId196" display="http://scores.espn.go.com/nhl/players/profile?playerId=996"/>
    <hyperlink ref="A220" r:id="rId197" display="http://scores.espn.go.com/nhl/players/profile?playerId=1893"/>
    <hyperlink ref="A221" r:id="rId198" display="http://scores.espn.go.com/nhl/players/profile?playerId=2109"/>
    <hyperlink ref="A224" r:id="rId199" display="http://scores.espn.go.com/nhl/players/profile?playerId=96"/>
    <hyperlink ref="A225" r:id="rId200" display="http://scores.espn.go.com/nhl/players/profile?playerId=1898"/>
    <hyperlink ref="A226" r:id="rId201" display="http://scores.espn.go.com/nhl/players/profile?playerId=3773"/>
    <hyperlink ref="A227" r:id="rId202" display="http://scores.espn.go.com/nhl/players/profile?playerId=5125"/>
    <hyperlink ref="A228" r:id="rId203" display="http://scores.espn.go.com/nhl/players/profile?playerId=1597"/>
    <hyperlink ref="A229" r:id="rId204" display="http://scores.espn.go.com/nhl/players/profile?playerId=1171"/>
    <hyperlink ref="A230" r:id="rId205" display="http://scores.espn.go.com/nhl/players/profile?playerId=576"/>
    <hyperlink ref="A231" r:id="rId206" display="http://scores.espn.go.com/nhl/players/profile?playerId=587"/>
    <hyperlink ref="A232" r:id="rId207" display="http://scores.espn.go.com/nhl/players/profile?playerId=5201"/>
    <hyperlink ref="A233" r:id="rId208" display="http://scores.espn.go.com/nhl/players/profile?playerId=3619"/>
    <hyperlink ref="A234" r:id="rId209" display="http://scores.espn.go.com/nhl/players/profile?playerId=2100"/>
    <hyperlink ref="A235" r:id="rId210" display="http://scores.espn.go.com/nhl/players/profile?playerId=3451"/>
    <hyperlink ref="A236" r:id="rId211" display="http://scores.espn.go.com/nhl/players/profile?playerId=3233"/>
    <hyperlink ref="A237" r:id="rId212" display="http://scores.espn.go.com/nhl/players/profile?playerId=939"/>
    <hyperlink ref="A238" r:id="rId213" display="http://scores.espn.go.com/nhl/players/profile?playerId=3371"/>
    <hyperlink ref="A239" r:id="rId214" display="http://scores.espn.go.com/nhl/players/profile?playerId=996"/>
    <hyperlink ref="A240" r:id="rId215" display="http://scores.espn.go.com/nhl/players/profile?playerId=1893"/>
    <hyperlink ref="A241" r:id="rId216" display="http://scores.espn.go.com/nhl/players/profile?playerId=2109"/>
    <hyperlink ref="A244" r:id="rId217" display="http://scores.espn.go.com/nhl/players/profile?playerId=5470"/>
    <hyperlink ref="A245" r:id="rId218" display="http://scores.espn.go.com/nhl/players/profile?playerId=1898"/>
    <hyperlink ref="A246" r:id="rId219" display="http://scores.espn.go.com/nhl/players/profile?playerId=3773"/>
    <hyperlink ref="A247" r:id="rId220" display="http://scores.espn.go.com/nhl/players/profile?playerId=5125"/>
    <hyperlink ref="A248" r:id="rId221" display="http://scores.espn.go.com/nhl/players/profile?playerId=1597"/>
    <hyperlink ref="A249" r:id="rId222" display="http://scores.espn.go.com/nhl/players/profile?playerId=1171"/>
    <hyperlink ref="A250" r:id="rId223" display="http://scores.espn.go.com/nhl/players/profile?playerId=576"/>
    <hyperlink ref="A251" r:id="rId224" display="http://scores.espn.go.com/nhl/players/profile?playerId=587"/>
    <hyperlink ref="A252" r:id="rId225" display="http://scores.espn.go.com/nhl/players/profile?playerId=5201"/>
    <hyperlink ref="A253" r:id="rId226" display="http://scores.espn.go.com/nhl/players/profile?playerId=3619"/>
    <hyperlink ref="A254" r:id="rId227" display="http://scores.espn.go.com/nhl/players/profile?playerId=2100"/>
    <hyperlink ref="A255" r:id="rId228" display="http://scores.espn.go.com/nhl/players/profile?playerId=3451"/>
    <hyperlink ref="A256" r:id="rId229" display="http://scores.espn.go.com/nhl/players/profile?playerId=3233"/>
    <hyperlink ref="A257" r:id="rId230" display="http://scores.espn.go.com/nhl/players/profile?playerId=939"/>
    <hyperlink ref="A258" r:id="rId231" display="http://scores.espn.go.com/nhl/players/profile?playerId=3371"/>
    <hyperlink ref="A259" r:id="rId232" display="http://scores.espn.go.com/nhl/players/profile?playerId=996"/>
    <hyperlink ref="A260" r:id="rId233" display="http://scores.espn.go.com/nhl/players/profile?playerId=1893"/>
    <hyperlink ref="A261" r:id="rId234" display="http://scores.espn.go.com/nhl/players/profile?playerId=2109"/>
    <hyperlink ref="B266" r:id="rId235" display="http://scores.espn.go.com/nhl/players/profile?playerId=3937"/>
    <hyperlink ref="B267" r:id="rId236" display="http://scores.espn.go.com/nhl/players/profile?playerId=3937"/>
    <hyperlink ref="B268" r:id="rId237" display="http://scores.espn.go.com/nhl/players/profile?playerId=3937"/>
    <hyperlink ref="B269" r:id="rId238" display="http://scores.espn.go.com/nhl/players/profile?playerId=3937"/>
    <hyperlink ref="B270" r:id="rId239" display="http://scores.espn.go.com/nhl/players/profile?playerId=3937"/>
    <hyperlink ref="B271" r:id="rId240" display="http://scores.espn.go.com/nhl/players/profile?playerId=3937"/>
    <hyperlink ref="B272" r:id="rId241" display="http://scores.espn.go.com/nhl/players/profile?playerId=3937"/>
    <hyperlink ref="B273" r:id="rId242" display="http://scores.espn.go.com/nhl/players/profile?playerId=3937"/>
    <hyperlink ref="B274" r:id="rId243" display="http://scores.espn.go.com/nhl/players/profile?playerId=3937"/>
    <hyperlink ref="B275" r:id="rId244" display="http://scores.espn.go.com/nhl/players/profile?playerId=3937"/>
    <hyperlink ref="B276" r:id="rId245" display="http://scores.espn.go.com/nhl/players/profile?playerId=3937"/>
    <hyperlink ref="B277" r:id="rId246" display="http://scores.espn.go.com/nhl/players/profile?playerId=3937"/>
    <hyperlink ref="B278" r:id="rId247" display="http://scores.espn.go.com/nhl/players/profile?playerId=3937"/>
  </hyperlinks>
  <pageMargins left="0.7" right="0.7" top="0.75" bottom="0.75" header="0.3" footer="0.3"/>
  <pageSetup orientation="portrait" r:id="rId24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0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:XFD16"/>
    </sheetView>
  </sheetViews>
  <sheetFormatPr defaultRowHeight="12.75"/>
  <cols>
    <col min="1" max="1" width="15.5703125" bestFit="1" customWidth="1"/>
  </cols>
  <sheetData>
    <row r="1" spans="1:21" s="18" customFormat="1" ht="13.5" thickBot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  <c r="F1" s="16" t="s">
        <v>35</v>
      </c>
      <c r="G1" s="16" t="s">
        <v>36</v>
      </c>
      <c r="H1" s="16" t="s">
        <v>37</v>
      </c>
      <c r="I1" s="16" t="s">
        <v>38</v>
      </c>
      <c r="J1" s="16" t="s">
        <v>39</v>
      </c>
      <c r="K1" s="16" t="s">
        <v>40</v>
      </c>
      <c r="L1" s="16" t="s">
        <v>41</v>
      </c>
      <c r="M1" s="16" t="s">
        <v>42</v>
      </c>
      <c r="N1" s="16" t="s">
        <v>43</v>
      </c>
      <c r="O1" s="16" t="s">
        <v>44</v>
      </c>
      <c r="P1" s="16" t="s">
        <v>45</v>
      </c>
      <c r="Q1" s="16" t="s">
        <v>46</v>
      </c>
      <c r="R1" s="16" t="s">
        <v>47</v>
      </c>
      <c r="S1" s="16" t="s">
        <v>48</v>
      </c>
      <c r="T1" s="16" t="s">
        <v>49</v>
      </c>
      <c r="U1" s="17" t="s">
        <v>51</v>
      </c>
    </row>
    <row r="2" spans="1:21">
      <c r="A2" t="s">
        <v>0</v>
      </c>
      <c r="B2">
        <f>SUMIF('November Raw Data'!$A:$A,'November Summary'!$A2,'November Raw Data'!B:B)</f>
        <v>2</v>
      </c>
      <c r="C2">
        <f>SUMIF('November Raw Data'!$A:$A,'November Summary'!$A2,'November Raw Data'!C:C)</f>
        <v>9</v>
      </c>
      <c r="D2">
        <f>SUMIF('November Raw Data'!$A:$A,'November Summary'!$A2,'November Raw Data'!D:D)</f>
        <v>-3</v>
      </c>
      <c r="E2">
        <f>SUMIF('November Raw Data'!$A:$A,'November Summary'!$A2,'November Raw Data'!E:E)</f>
        <v>46</v>
      </c>
      <c r="F2">
        <f>SUMIF('November Raw Data'!$A:$A,'November Summary'!$A2,'November Raw Data'!F:F)</f>
        <v>44</v>
      </c>
      <c r="G2">
        <f>SUMIF('November Raw Data'!$A:$A,'November Summary'!$A2,'November Raw Data'!G:G)</f>
        <v>28</v>
      </c>
      <c r="H2">
        <f>SUMIF('November Raw Data'!$A:$A,'November Summary'!$A2,'November Raw Data'!H:H)</f>
        <v>7</v>
      </c>
      <c r="I2">
        <f>SUMIF('November Raw Data'!$A:$A,'November Summary'!$A2,'November Raw Data'!I:I)</f>
        <v>14</v>
      </c>
      <c r="J2">
        <f>SUMIF('November Raw Data'!$A:$A,'November Summary'!$A2,'November Raw Data'!J:J)</f>
        <v>9</v>
      </c>
      <c r="K2">
        <f>SUMIF('November Raw Data'!$A:$A,'November Summary'!$A2,'November Raw Data'!K:K)</f>
        <v>10</v>
      </c>
      <c r="L2">
        <f>SUMIF('November Raw Data'!$A:$A,'November Summary'!$A2,'November Raw Data'!L:L)</f>
        <v>11</v>
      </c>
      <c r="M2">
        <f>SUMIF('November Raw Data'!$A:$A,'November Summary'!$A2,'November Raw Data'!M:M)</f>
        <v>443</v>
      </c>
      <c r="N2" s="12">
        <f>AVERAGEIF('November Raw Data'!$A:$A,'November Summary'!$A2,'November Raw Data'!N:N)</f>
        <v>1.1502480158730157</v>
      </c>
      <c r="O2" s="12">
        <f>AVERAGEIF('November Raw Data'!$A:$A,'November Summary'!$A2,'November Raw Data'!O:O)</f>
        <v>0.20987103174603175</v>
      </c>
      <c r="P2" s="12">
        <f>AVERAGEIF('November Raw Data'!$A:$A,'November Summary'!$A2,'November Raw Data'!P:P)</f>
        <v>0.11473214285714287</v>
      </c>
      <c r="Q2" s="12">
        <f>AVERAGEIF('November Raw Data'!$A:$A,'November Summary'!$A2,'November Raw Data'!Q:Q)</f>
        <v>0.82564484126984106</v>
      </c>
      <c r="R2">
        <f>SUMIF('November Raw Data'!$A:$A,'November Summary'!$A2,'November Raw Data'!R:R)</f>
        <v>0</v>
      </c>
      <c r="S2">
        <f>SUMIF('November Raw Data'!$A:$A,'November Summary'!$A2,'November Raw Data'!S:S)</f>
        <v>2</v>
      </c>
      <c r="T2" s="13">
        <f>AVERAGEIF('November Raw Data'!$A:$A,'November Summary'!$A2,'November Raw Data'!T:T)</f>
        <v>0</v>
      </c>
      <c r="U2">
        <f>SUMIF('November Raw Data'!$A:$A,'November Summary'!$A2,'November Raw Data'!U:U)</f>
        <v>14</v>
      </c>
    </row>
    <row r="3" spans="1:21">
      <c r="A3" t="s">
        <v>1</v>
      </c>
      <c r="B3">
        <f>SUMIF('November Raw Data'!$A:$A,'November Summary'!$A3,'November Raw Data'!B:B)</f>
        <v>3</v>
      </c>
      <c r="C3">
        <f>SUMIF('November Raw Data'!$A:$A,'November Summary'!$A3,'November Raw Data'!C:C)</f>
        <v>9</v>
      </c>
      <c r="D3">
        <f>SUMIF('November Raw Data'!$A:$A,'November Summary'!$A3,'November Raw Data'!D:D)</f>
        <v>3</v>
      </c>
      <c r="E3">
        <f>SUMIF('November Raw Data'!$A:$A,'November Summary'!$A3,'November Raw Data'!E:E)</f>
        <v>39</v>
      </c>
      <c r="F3">
        <f>SUMIF('November Raw Data'!$A:$A,'November Summary'!$A3,'November Raw Data'!F:F)</f>
        <v>36</v>
      </c>
      <c r="G3">
        <f>SUMIF('November Raw Data'!$A:$A,'November Summary'!$A3,'November Raw Data'!G:G)</f>
        <v>5</v>
      </c>
      <c r="H3">
        <f>SUMIF('November Raw Data'!$A:$A,'November Summary'!$A3,'November Raw Data'!H:H)</f>
        <v>5</v>
      </c>
      <c r="I3">
        <f>SUMIF('November Raw Data'!$A:$A,'November Summary'!$A3,'November Raw Data'!I:I)</f>
        <v>16</v>
      </c>
      <c r="J3">
        <f>SUMIF('November Raw Data'!$A:$A,'November Summary'!$A3,'November Raw Data'!J:J)</f>
        <v>28</v>
      </c>
      <c r="K3">
        <f>SUMIF('November Raw Data'!$A:$A,'November Summary'!$A3,'November Raw Data'!K:K)</f>
        <v>4</v>
      </c>
      <c r="L3">
        <f>SUMIF('November Raw Data'!$A:$A,'November Summary'!$A3,'November Raw Data'!L:L)</f>
        <v>15</v>
      </c>
      <c r="M3">
        <f>SUMIF('November Raw Data'!$A:$A,'November Summary'!$A3,'November Raw Data'!M:M)</f>
        <v>319</v>
      </c>
      <c r="N3" s="12">
        <f>AVERAGEIF('November Raw Data'!$A:$A,'November Summary'!$A3,'November Raw Data'!N:N)</f>
        <v>0.75575396825396812</v>
      </c>
      <c r="O3" s="12">
        <f>AVERAGEIF('November Raw Data'!$A:$A,'November Summary'!$A3,'November Raw Data'!O:O)</f>
        <v>0.12594246031746031</v>
      </c>
      <c r="P3" s="12">
        <f>AVERAGEIF('November Raw Data'!$A:$A,'November Summary'!$A3,'November Raw Data'!P:P)</f>
        <v>6.4484126984126994E-4</v>
      </c>
      <c r="Q3" s="12">
        <f>AVERAGEIF('November Raw Data'!$A:$A,'November Summary'!$A3,'November Raw Data'!Q:Q)</f>
        <v>0.62916666666666665</v>
      </c>
      <c r="R3">
        <f>SUMIF('November Raw Data'!$A:$A,'November Summary'!$A3,'November Raw Data'!R:R)</f>
        <v>7</v>
      </c>
      <c r="S3">
        <f>SUMIF('November Raw Data'!$A:$A,'November Summary'!$A3,'November Raw Data'!S:S)</f>
        <v>6</v>
      </c>
      <c r="T3" s="13">
        <f>AVERAGEIF('November Raw Data'!$A:$A,'November Summary'!$A3,'November Raw Data'!T:T)</f>
        <v>37.142857142857146</v>
      </c>
      <c r="U3">
        <f>SUMIF('November Raw Data'!$A:$A,'November Summary'!$A3,'November Raw Data'!U:U)</f>
        <v>14</v>
      </c>
    </row>
    <row r="4" spans="1:21">
      <c r="A4" t="s">
        <v>2</v>
      </c>
      <c r="B4">
        <f>SUMIF('November Raw Data'!$A:$A,'November Summary'!$A4,'November Raw Data'!B:B)</f>
        <v>4</v>
      </c>
      <c r="C4">
        <f>SUMIF('November Raw Data'!$A:$A,'November Summary'!$A4,'November Raw Data'!C:C)</f>
        <v>5</v>
      </c>
      <c r="D4">
        <f>SUMIF('November Raw Data'!$A:$A,'November Summary'!$A4,'November Raw Data'!D:D)</f>
        <v>-1</v>
      </c>
      <c r="E4">
        <f>SUMIF('November Raw Data'!$A:$A,'November Summary'!$A4,'November Raw Data'!E:E)</f>
        <v>45</v>
      </c>
      <c r="F4">
        <f>SUMIF('November Raw Data'!$A:$A,'November Summary'!$A4,'November Raw Data'!F:F)</f>
        <v>41</v>
      </c>
      <c r="G4">
        <f>SUMIF('November Raw Data'!$A:$A,'November Summary'!$A4,'November Raw Data'!G:G)</f>
        <v>9</v>
      </c>
      <c r="H4">
        <f>SUMIF('November Raw Data'!$A:$A,'November Summary'!$A4,'November Raw Data'!H:H)</f>
        <v>5</v>
      </c>
      <c r="I4">
        <f>SUMIF('November Raw Data'!$A:$A,'November Summary'!$A4,'November Raw Data'!I:I)</f>
        <v>13</v>
      </c>
      <c r="J4">
        <f>SUMIF('November Raw Data'!$A:$A,'November Summary'!$A4,'November Raw Data'!J:J)</f>
        <v>11</v>
      </c>
      <c r="K4">
        <f>SUMIF('November Raw Data'!$A:$A,'November Summary'!$A4,'November Raw Data'!K:K)</f>
        <v>3</v>
      </c>
      <c r="L4">
        <f>SUMIF('November Raw Data'!$A:$A,'November Summary'!$A4,'November Raw Data'!L:L)</f>
        <v>4</v>
      </c>
      <c r="M4">
        <f>SUMIF('November Raw Data'!$A:$A,'November Summary'!$A4,'November Raw Data'!M:M)</f>
        <v>336</v>
      </c>
      <c r="N4" s="12">
        <f>AVERAGEIF('November Raw Data'!$A:$A,'November Summary'!$A4,'November Raw Data'!N:N)</f>
        <v>0.7568948412698413</v>
      </c>
      <c r="O4" s="12">
        <f>AVERAGEIF('November Raw Data'!$A:$A,'November Summary'!$A4,'November Raw Data'!O:O)</f>
        <v>0.13556547619047618</v>
      </c>
      <c r="P4" s="12">
        <f>AVERAGEIF('November Raw Data'!$A:$A,'November Summary'!$A4,'November Raw Data'!P:P)</f>
        <v>3.2837301587301589E-2</v>
      </c>
      <c r="Q4" s="12">
        <f>AVERAGEIF('November Raw Data'!$A:$A,'November Summary'!$A4,'November Raw Data'!Q:Q)</f>
        <v>0.5884920634920634</v>
      </c>
      <c r="R4">
        <f>SUMIF('November Raw Data'!$A:$A,'November Summary'!$A4,'November Raw Data'!R:R)</f>
        <v>83</v>
      </c>
      <c r="S4">
        <f>SUMIF('November Raw Data'!$A:$A,'November Summary'!$A4,'November Raw Data'!S:S)</f>
        <v>74</v>
      </c>
      <c r="T4" s="13">
        <f>AVERAGEIF('November Raw Data'!$A:$A,'November Summary'!$A4,'November Raw Data'!T:T)</f>
        <v>54.05</v>
      </c>
      <c r="U4">
        <f>SUMIF('November Raw Data'!$A:$A,'November Summary'!$A4,'November Raw Data'!U:U)</f>
        <v>14</v>
      </c>
    </row>
    <row r="5" spans="1:21">
      <c r="A5" t="s">
        <v>3</v>
      </c>
      <c r="B5">
        <f>SUMIF('November Raw Data'!$A:$A,'November Summary'!$A5,'November Raw Data'!B:B)</f>
        <v>0</v>
      </c>
      <c r="C5">
        <f>SUMIF('November Raw Data'!$A:$A,'November Summary'!$A5,'November Raw Data'!C:C)</f>
        <v>3</v>
      </c>
      <c r="D5">
        <f>SUMIF('November Raw Data'!$A:$A,'November Summary'!$A5,'November Raw Data'!D:D)</f>
        <v>0</v>
      </c>
      <c r="E5">
        <f>SUMIF('November Raw Data'!$A:$A,'November Summary'!$A5,'November Raw Data'!E:E)</f>
        <v>23</v>
      </c>
      <c r="F5">
        <f>SUMIF('November Raw Data'!$A:$A,'November Summary'!$A5,'November Raw Data'!F:F)</f>
        <v>23</v>
      </c>
      <c r="G5">
        <f>SUMIF('November Raw Data'!$A:$A,'November Summary'!$A5,'November Raw Data'!G:G)</f>
        <v>3</v>
      </c>
      <c r="H5">
        <f>SUMIF('November Raw Data'!$A:$A,'November Summary'!$A5,'November Raw Data'!H:H)</f>
        <v>1</v>
      </c>
      <c r="I5">
        <f>SUMIF('November Raw Data'!$A:$A,'November Summary'!$A5,'November Raw Data'!I:I)</f>
        <v>2</v>
      </c>
      <c r="J5">
        <f>SUMIF('November Raw Data'!$A:$A,'November Summary'!$A5,'November Raw Data'!J:J)</f>
        <v>11</v>
      </c>
      <c r="K5">
        <f>SUMIF('November Raw Data'!$A:$A,'November Summary'!$A5,'November Raw Data'!K:K)</f>
        <v>4</v>
      </c>
      <c r="L5">
        <f>SUMIF('November Raw Data'!$A:$A,'November Summary'!$A5,'November Raw Data'!L:L)</f>
        <v>10</v>
      </c>
      <c r="M5">
        <f>SUMIF('November Raw Data'!$A:$A,'November Summary'!$A5,'November Raw Data'!M:M)</f>
        <v>256</v>
      </c>
      <c r="N5" s="12">
        <f>AVERAGEIF('November Raw Data'!$A:$A,'November Summary'!$A5,'November Raw Data'!N:N)</f>
        <v>0.83881944444444445</v>
      </c>
      <c r="O5" s="12">
        <f>AVERAGEIF('November Raw Data'!$A:$A,'November Summary'!$A5,'November Raw Data'!O:O)</f>
        <v>0.14284722222222221</v>
      </c>
      <c r="P5" s="12">
        <f>AVERAGEIF('November Raw Data'!$A:$A,'November Summary'!$A5,'November Raw Data'!P:P)</f>
        <v>6.8750000000000006E-2</v>
      </c>
      <c r="Q5" s="12">
        <f>AVERAGEIF('November Raw Data'!$A:$A,'November Summary'!$A5,'November Raw Data'!Q:Q)</f>
        <v>0.62722222222222224</v>
      </c>
      <c r="R5">
        <f>SUMIF('November Raw Data'!$A:$A,'November Summary'!$A5,'November Raw Data'!R:R)</f>
        <v>0</v>
      </c>
      <c r="S5">
        <f>SUMIF('November Raw Data'!$A:$A,'November Summary'!$A5,'November Raw Data'!S:S)</f>
        <v>0</v>
      </c>
      <c r="T5" s="13">
        <f>AVERAGEIF('November Raw Data'!$A:$A,'November Summary'!$A5,'November Raw Data'!T:T)</f>
        <v>0</v>
      </c>
      <c r="U5">
        <f>SUMIF('November Raw Data'!$A:$A,'November Summary'!$A5,'November Raw Data'!U:U)</f>
        <v>10</v>
      </c>
    </row>
    <row r="6" spans="1:21">
      <c r="A6" t="s">
        <v>4</v>
      </c>
      <c r="B6">
        <f>SUMIF('November Raw Data'!$A:$A,'November Summary'!$A6,'November Raw Data'!B:B)</f>
        <v>7</v>
      </c>
      <c r="C6">
        <f>SUMIF('November Raw Data'!$A:$A,'November Summary'!$A6,'November Raw Data'!C:C)</f>
        <v>5</v>
      </c>
      <c r="D6">
        <f>SUMIF('November Raw Data'!$A:$A,'November Summary'!$A6,'November Raw Data'!D:D)</f>
        <v>-1</v>
      </c>
      <c r="E6">
        <f>SUMIF('November Raw Data'!$A:$A,'November Summary'!$A6,'November Raw Data'!E:E)</f>
        <v>42</v>
      </c>
      <c r="F6">
        <f>SUMIF('November Raw Data'!$A:$A,'November Summary'!$A6,'November Raw Data'!F:F)</f>
        <v>35</v>
      </c>
      <c r="G6">
        <f>SUMIF('November Raw Data'!$A:$A,'November Summary'!$A6,'November Raw Data'!G:G)</f>
        <v>7</v>
      </c>
      <c r="H6">
        <f>SUMIF('November Raw Data'!$A:$A,'November Summary'!$A6,'November Raw Data'!H:H)</f>
        <v>4</v>
      </c>
      <c r="I6">
        <f>SUMIF('November Raw Data'!$A:$A,'November Summary'!$A6,'November Raw Data'!I:I)</f>
        <v>8</v>
      </c>
      <c r="J6">
        <f>SUMIF('November Raw Data'!$A:$A,'November Summary'!$A6,'November Raw Data'!J:J)</f>
        <v>10</v>
      </c>
      <c r="K6">
        <f>SUMIF('November Raw Data'!$A:$A,'November Summary'!$A6,'November Raw Data'!K:K)</f>
        <v>6</v>
      </c>
      <c r="L6">
        <f>SUMIF('November Raw Data'!$A:$A,'November Summary'!$A6,'November Raw Data'!L:L)</f>
        <v>16</v>
      </c>
      <c r="M6">
        <f>SUMIF('November Raw Data'!$A:$A,'November Summary'!$A6,'November Raw Data'!M:M)</f>
        <v>365</v>
      </c>
      <c r="N6" s="12">
        <f>AVERAGEIF('November Raw Data'!$A:$A,'November Summary'!$A6,'November Raw Data'!N:N)</f>
        <v>0.8530753968253969</v>
      </c>
      <c r="O6" s="12">
        <f>AVERAGEIF('November Raw Data'!$A:$A,'November Summary'!$A6,'November Raw Data'!O:O)</f>
        <v>0.15768849206349206</v>
      </c>
      <c r="P6" s="12">
        <f>AVERAGEIF('November Raw Data'!$A:$A,'November Summary'!$A6,'November Raw Data'!P:P)</f>
        <v>5.5109126984126976E-2</v>
      </c>
      <c r="Q6" s="12">
        <f>AVERAGEIF('November Raw Data'!$A:$A,'November Summary'!$A6,'November Raw Data'!Q:Q)</f>
        <v>0.64027777777777783</v>
      </c>
      <c r="R6">
        <f>SUMIF('November Raw Data'!$A:$A,'November Summary'!$A6,'November Raw Data'!R:R)</f>
        <v>2</v>
      </c>
      <c r="S6">
        <f>SUMIF('November Raw Data'!$A:$A,'November Summary'!$A6,'November Raw Data'!S:S)</f>
        <v>1</v>
      </c>
      <c r="T6" s="13">
        <f>AVERAGEIF('November Raw Data'!$A:$A,'November Summary'!$A6,'November Raw Data'!T:T)</f>
        <v>14.285714285714286</v>
      </c>
      <c r="U6">
        <f>SUMIF('November Raw Data'!$A:$A,'November Summary'!$A6,'November Raw Data'!U:U)</f>
        <v>14</v>
      </c>
    </row>
    <row r="7" spans="1:21">
      <c r="A7" t="s">
        <v>5</v>
      </c>
      <c r="B7">
        <f>SUMIF('November Raw Data'!$A:$A,'November Summary'!$A7,'November Raw Data'!B:B)</f>
        <v>0</v>
      </c>
      <c r="C7">
        <f>SUMIF('November Raw Data'!$A:$A,'November Summary'!$A7,'November Raw Data'!C:C)</f>
        <v>1</v>
      </c>
      <c r="D7">
        <f>SUMIF('November Raw Data'!$A:$A,'November Summary'!$A7,'November Raw Data'!D:D)</f>
        <v>-2</v>
      </c>
      <c r="E7">
        <f>SUMIF('November Raw Data'!$A:$A,'November Summary'!$A7,'November Raw Data'!E:E)</f>
        <v>8</v>
      </c>
      <c r="F7">
        <f>SUMIF('November Raw Data'!$A:$A,'November Summary'!$A7,'November Raw Data'!F:F)</f>
        <v>8</v>
      </c>
      <c r="G7">
        <f>SUMIF('November Raw Data'!$A:$A,'November Summary'!$A7,'November Raw Data'!G:G)</f>
        <v>11</v>
      </c>
      <c r="H7">
        <f>SUMIF('November Raw Data'!$A:$A,'November Summary'!$A7,'November Raw Data'!H:H)</f>
        <v>1</v>
      </c>
      <c r="I7">
        <f>SUMIF('November Raw Data'!$A:$A,'November Summary'!$A7,'November Raw Data'!I:I)</f>
        <v>2</v>
      </c>
      <c r="J7">
        <f>SUMIF('November Raw Data'!$A:$A,'November Summary'!$A7,'November Raw Data'!J:J)</f>
        <v>2</v>
      </c>
      <c r="K7">
        <f>SUMIF('November Raw Data'!$A:$A,'November Summary'!$A7,'November Raw Data'!K:K)</f>
        <v>3</v>
      </c>
      <c r="L7">
        <f>SUMIF('November Raw Data'!$A:$A,'November Summary'!$A7,'November Raw Data'!L:L)</f>
        <v>5</v>
      </c>
      <c r="M7">
        <f>SUMIF('November Raw Data'!$A:$A,'November Summary'!$A7,'November Raw Data'!M:M)</f>
        <v>286</v>
      </c>
      <c r="N7" s="12">
        <f>AVERAGEIF('November Raw Data'!$A:$A,'November Summary'!$A7,'November Raw Data'!N:N)</f>
        <v>0.69444444444444442</v>
      </c>
      <c r="O7" s="12">
        <f>AVERAGEIF('November Raw Data'!$A:$A,'November Summary'!$A7,'November Raw Data'!O:O)</f>
        <v>6.2500000000000003E-3</v>
      </c>
      <c r="P7" s="12">
        <f>AVERAGEIF('November Raw Data'!$A:$A,'November Summary'!$A7,'November Raw Data'!P:P)</f>
        <v>7.4038461538461525E-2</v>
      </c>
      <c r="Q7" s="12">
        <f>AVERAGEIF('November Raw Data'!$A:$A,'November Summary'!$A7,'November Raw Data'!Q:Q)</f>
        <v>0.61415598290598283</v>
      </c>
      <c r="R7">
        <f>SUMIF('November Raw Data'!$A:$A,'November Summary'!$A7,'November Raw Data'!R:R)</f>
        <v>0</v>
      </c>
      <c r="S7">
        <f>SUMIF('November Raw Data'!$A:$A,'November Summary'!$A7,'November Raw Data'!S:S)</f>
        <v>0</v>
      </c>
      <c r="T7" s="13">
        <f>AVERAGEIF('November Raw Data'!$A:$A,'November Summary'!$A7,'November Raw Data'!T:T)</f>
        <v>0</v>
      </c>
      <c r="U7">
        <f>SUMIF('November Raw Data'!$A:$A,'November Summary'!$A7,'November Raw Data'!U:U)</f>
        <v>13</v>
      </c>
    </row>
    <row r="8" spans="1:21">
      <c r="A8" t="s">
        <v>6</v>
      </c>
      <c r="B8">
        <f>SUMIF('November Raw Data'!$A:$A,'November Summary'!$A8,'November Raw Data'!B:B)</f>
        <v>6</v>
      </c>
      <c r="C8">
        <f>SUMIF('November Raw Data'!$A:$A,'November Summary'!$A8,'November Raw Data'!C:C)</f>
        <v>4</v>
      </c>
      <c r="D8">
        <f>SUMIF('November Raw Data'!$A:$A,'November Summary'!$A8,'November Raw Data'!D:D)</f>
        <v>-10</v>
      </c>
      <c r="E8">
        <f>SUMIF('November Raw Data'!$A:$A,'November Summary'!$A8,'November Raw Data'!E:E)</f>
        <v>57</v>
      </c>
      <c r="F8">
        <f>SUMIF('November Raw Data'!$A:$A,'November Summary'!$A8,'November Raw Data'!F:F)</f>
        <v>51</v>
      </c>
      <c r="G8">
        <f>SUMIF('November Raw Data'!$A:$A,'November Summary'!$A8,'November Raw Data'!G:G)</f>
        <v>2</v>
      </c>
      <c r="H8">
        <f>SUMIF('November Raw Data'!$A:$A,'November Summary'!$A8,'November Raw Data'!H:H)</f>
        <v>1</v>
      </c>
      <c r="I8">
        <f>SUMIF('November Raw Data'!$A:$A,'November Summary'!$A8,'November Raw Data'!I:I)</f>
        <v>2</v>
      </c>
      <c r="J8">
        <f>SUMIF('November Raw Data'!$A:$A,'November Summary'!$A8,'November Raw Data'!J:J)</f>
        <v>14</v>
      </c>
      <c r="K8">
        <f>SUMIF('November Raw Data'!$A:$A,'November Summary'!$A8,'November Raw Data'!K:K)</f>
        <v>7</v>
      </c>
      <c r="L8">
        <f>SUMIF('November Raw Data'!$A:$A,'November Summary'!$A8,'November Raw Data'!L:L)</f>
        <v>9</v>
      </c>
      <c r="M8">
        <f>SUMIF('November Raw Data'!$A:$A,'November Summary'!$A8,'November Raw Data'!M:M)</f>
        <v>395</v>
      </c>
      <c r="N8" s="12">
        <f>AVERAGEIF('November Raw Data'!$A:$A,'November Summary'!$A8,'November Raw Data'!N:N)</f>
        <v>0.88710317460317456</v>
      </c>
      <c r="O8" s="12">
        <f>AVERAGEIF('November Raw Data'!$A:$A,'November Summary'!$A8,'November Raw Data'!O:O)</f>
        <v>0.15992063492063494</v>
      </c>
      <c r="P8" s="12">
        <f>AVERAGEIF('November Raw Data'!$A:$A,'November Summary'!$A8,'November Raw Data'!P:P)</f>
        <v>8.5069444444444434E-2</v>
      </c>
      <c r="Q8" s="12">
        <f>AVERAGEIF('November Raw Data'!$A:$A,'November Summary'!$A8,'November Raw Data'!Q:Q)</f>
        <v>0.64211309523809512</v>
      </c>
      <c r="R8">
        <f>SUMIF('November Raw Data'!$A:$A,'November Summary'!$A8,'November Raw Data'!R:R)</f>
        <v>51</v>
      </c>
      <c r="S8">
        <f>SUMIF('November Raw Data'!$A:$A,'November Summary'!$A8,'November Raw Data'!S:S)</f>
        <v>46</v>
      </c>
      <c r="T8" s="13">
        <f>AVERAGEIF('November Raw Data'!$A:$A,'November Summary'!$A8,'November Raw Data'!T:T)</f>
        <v>54.278571428571425</v>
      </c>
      <c r="U8">
        <f>SUMIF('November Raw Data'!$A:$A,'November Summary'!$A8,'November Raw Data'!U:U)</f>
        <v>14</v>
      </c>
    </row>
    <row r="9" spans="1:21">
      <c r="A9" t="s">
        <v>7</v>
      </c>
      <c r="B9">
        <f>SUMIF('November Raw Data'!$A:$A,'November Summary'!$A9,'November Raw Data'!B:B)</f>
        <v>0</v>
      </c>
      <c r="C9">
        <f>SUMIF('November Raw Data'!$A:$A,'November Summary'!$A9,'November Raw Data'!C:C)</f>
        <v>3</v>
      </c>
      <c r="D9">
        <f>SUMIF('November Raw Data'!$A:$A,'November Summary'!$A9,'November Raw Data'!D:D)</f>
        <v>-1</v>
      </c>
      <c r="E9">
        <f>SUMIF('November Raw Data'!$A:$A,'November Summary'!$A9,'November Raw Data'!E:E)</f>
        <v>21</v>
      </c>
      <c r="F9">
        <f>SUMIF('November Raw Data'!$A:$A,'November Summary'!$A9,'November Raw Data'!F:F)</f>
        <v>21</v>
      </c>
      <c r="G9">
        <f>SUMIF('November Raw Data'!$A:$A,'November Summary'!$A9,'November Raw Data'!G:G)</f>
        <v>4</v>
      </c>
      <c r="H9">
        <f>SUMIF('November Raw Data'!$A:$A,'November Summary'!$A9,'November Raw Data'!H:H)</f>
        <v>3</v>
      </c>
      <c r="I9">
        <f>SUMIF('November Raw Data'!$A:$A,'November Summary'!$A9,'November Raw Data'!I:I)</f>
        <v>9</v>
      </c>
      <c r="J9">
        <f>SUMIF('November Raw Data'!$A:$A,'November Summary'!$A9,'November Raw Data'!J:J)</f>
        <v>29</v>
      </c>
      <c r="K9">
        <f>SUMIF('November Raw Data'!$A:$A,'November Summary'!$A9,'November Raw Data'!K:K)</f>
        <v>8</v>
      </c>
      <c r="L9">
        <f>SUMIF('November Raw Data'!$A:$A,'November Summary'!$A9,'November Raw Data'!L:L)</f>
        <v>2</v>
      </c>
      <c r="M9">
        <f>SUMIF('November Raw Data'!$A:$A,'November Summary'!$A9,'November Raw Data'!M:M)</f>
        <v>227</v>
      </c>
      <c r="N9" s="12">
        <f>AVERAGEIF('November Raw Data'!$A:$A,'November Summary'!$A9,'November Raw Data'!N:N)</f>
        <v>0.46965811965811971</v>
      </c>
      <c r="O9" s="12">
        <f>AVERAGEIF('November Raw Data'!$A:$A,'November Summary'!$A9,'November Raw Data'!O:O)</f>
        <v>7.0512820512820523E-3</v>
      </c>
      <c r="P9" s="12">
        <f>AVERAGEIF('November Raw Data'!$A:$A,'November Summary'!$A9,'November Raw Data'!P:P)</f>
        <v>6.0363247863247866E-3</v>
      </c>
      <c r="Q9" s="12">
        <f>AVERAGEIF('November Raw Data'!$A:$A,'November Summary'!$A9,'November Raw Data'!Q:Q)</f>
        <v>0.45657051282051281</v>
      </c>
      <c r="R9">
        <f>SUMIF('November Raw Data'!$A:$A,'November Summary'!$A9,'November Raw Data'!R:R)</f>
        <v>1</v>
      </c>
      <c r="S9">
        <f>SUMIF('November Raw Data'!$A:$A,'November Summary'!$A9,'November Raw Data'!S:S)</f>
        <v>0</v>
      </c>
      <c r="T9" s="13">
        <f>AVERAGEIF('November Raw Data'!$A:$A,'November Summary'!$A9,'November Raw Data'!T:T)</f>
        <v>7.6923076923076925</v>
      </c>
      <c r="U9">
        <f>SUMIF('November Raw Data'!$A:$A,'November Summary'!$A9,'November Raw Data'!U:U)</f>
        <v>13</v>
      </c>
    </row>
    <row r="10" spans="1:21">
      <c r="A10" t="s">
        <v>8</v>
      </c>
      <c r="B10">
        <f>SUMIF('November Raw Data'!$A:$A,'November Summary'!$A10,'November Raw Data'!B:B)</f>
        <v>0</v>
      </c>
      <c r="C10">
        <f>SUMIF('November Raw Data'!$A:$A,'November Summary'!$A10,'November Raw Data'!C:C)</f>
        <v>0</v>
      </c>
      <c r="D10">
        <f>SUMIF('November Raw Data'!$A:$A,'November Summary'!$A10,'November Raw Data'!D:D)</f>
        <v>0</v>
      </c>
      <c r="E10">
        <f>SUMIF('November Raw Data'!$A:$A,'November Summary'!$A10,'November Raw Data'!E:E)</f>
        <v>0</v>
      </c>
      <c r="F10">
        <f>SUMIF('November Raw Data'!$A:$A,'November Summary'!$A10,'November Raw Data'!F:F)</f>
        <v>0</v>
      </c>
      <c r="G10">
        <f>SUMIF('November Raw Data'!$A:$A,'November Summary'!$A10,'November Raw Data'!G:G)</f>
        <v>0</v>
      </c>
      <c r="H10">
        <f>SUMIF('November Raw Data'!$A:$A,'November Summary'!$A10,'November Raw Data'!H:H)</f>
        <v>2</v>
      </c>
      <c r="I10">
        <f>SUMIF('November Raw Data'!$A:$A,'November Summary'!$A10,'November Raw Data'!I:I)</f>
        <v>7</v>
      </c>
      <c r="J10">
        <f>SUMIF('November Raw Data'!$A:$A,'November Summary'!$A10,'November Raw Data'!J:J)</f>
        <v>4</v>
      </c>
      <c r="K10">
        <f>SUMIF('November Raw Data'!$A:$A,'November Summary'!$A10,'November Raw Data'!K:K)</f>
        <v>0</v>
      </c>
      <c r="L10">
        <f>SUMIF('November Raw Data'!$A:$A,'November Summary'!$A10,'November Raw Data'!L:L)</f>
        <v>2</v>
      </c>
      <c r="M10">
        <f>SUMIF('November Raw Data'!$A:$A,'November Summary'!$A10,'November Raw Data'!M:M)</f>
        <v>39</v>
      </c>
      <c r="N10" s="12">
        <f>AVERAGEIF('November Raw Data'!$A:$A,'November Summary'!$A10,'November Raw Data'!N:N)</f>
        <v>0.20083333333333336</v>
      </c>
      <c r="O10" s="12">
        <f>AVERAGEIF('November Raw Data'!$A:$A,'November Summary'!$A10,'November Raw Data'!O:O)</f>
        <v>0</v>
      </c>
      <c r="P10" s="12">
        <f>AVERAGEIF('November Raw Data'!$A:$A,'November Summary'!$A10,'November Raw Data'!P:P)</f>
        <v>0</v>
      </c>
      <c r="Q10" s="12">
        <f>AVERAGEIF('November Raw Data'!$A:$A,'November Summary'!$A10,'November Raw Data'!Q:Q)</f>
        <v>0.20083333333333336</v>
      </c>
      <c r="R10">
        <f>SUMIF('November Raw Data'!$A:$A,'November Summary'!$A10,'November Raw Data'!R:R)</f>
        <v>0</v>
      </c>
      <c r="S10">
        <f>SUMIF('November Raw Data'!$A:$A,'November Summary'!$A10,'November Raw Data'!S:S)</f>
        <v>0</v>
      </c>
      <c r="T10" s="13">
        <f>AVERAGEIF('November Raw Data'!$A:$A,'November Summary'!$A10,'November Raw Data'!T:T)</f>
        <v>0</v>
      </c>
      <c r="U10">
        <f>SUMIF('November Raw Data'!$A:$A,'November Summary'!$A10,'November Raw Data'!U:U)</f>
        <v>5</v>
      </c>
    </row>
    <row r="11" spans="1:21">
      <c r="A11" t="s">
        <v>9</v>
      </c>
      <c r="B11">
        <f>SUMIF('November Raw Data'!$A:$A,'November Summary'!$A11,'November Raw Data'!B:B)</f>
        <v>2</v>
      </c>
      <c r="C11">
        <f>SUMIF('November Raw Data'!$A:$A,'November Summary'!$A11,'November Raw Data'!C:C)</f>
        <v>1</v>
      </c>
      <c r="D11">
        <f>SUMIF('November Raw Data'!$A:$A,'November Summary'!$A11,'November Raw Data'!D:D)</f>
        <v>-1</v>
      </c>
      <c r="E11">
        <f>SUMIF('November Raw Data'!$A:$A,'November Summary'!$A11,'November Raw Data'!E:E)</f>
        <v>23</v>
      </c>
      <c r="F11">
        <f>SUMIF('November Raw Data'!$A:$A,'November Summary'!$A11,'November Raw Data'!F:F)</f>
        <v>21</v>
      </c>
      <c r="G11">
        <f>SUMIF('November Raw Data'!$A:$A,'November Summary'!$A11,'November Raw Data'!G:G)</f>
        <v>5</v>
      </c>
      <c r="H11">
        <f>SUMIF('November Raw Data'!$A:$A,'November Summary'!$A11,'November Raw Data'!H:H)</f>
        <v>5</v>
      </c>
      <c r="I11">
        <f>SUMIF('November Raw Data'!$A:$A,'November Summary'!$A11,'November Raw Data'!I:I)</f>
        <v>18</v>
      </c>
      <c r="J11">
        <f>SUMIF('November Raw Data'!$A:$A,'November Summary'!$A11,'November Raw Data'!J:J)</f>
        <v>12</v>
      </c>
      <c r="K11">
        <f>SUMIF('November Raw Data'!$A:$A,'November Summary'!$A11,'November Raw Data'!K:K)</f>
        <v>7</v>
      </c>
      <c r="L11">
        <f>SUMIF('November Raw Data'!$A:$A,'November Summary'!$A11,'November Raw Data'!L:L)</f>
        <v>5</v>
      </c>
      <c r="M11">
        <f>SUMIF('November Raw Data'!$A:$A,'November Summary'!$A11,'November Raw Data'!M:M)</f>
        <v>297</v>
      </c>
      <c r="N11" s="12">
        <f>AVERAGEIF('November Raw Data'!$A:$A,'November Summary'!$A11,'November Raw Data'!N:N)</f>
        <v>0.56537698412698412</v>
      </c>
      <c r="O11" s="12">
        <f>AVERAGEIF('November Raw Data'!$A:$A,'November Summary'!$A11,'November Raw Data'!O:O)</f>
        <v>1.4732142857142855E-2</v>
      </c>
      <c r="P11" s="12">
        <f>AVERAGEIF('November Raw Data'!$A:$A,'November Summary'!$A11,'November Raw Data'!P:P)</f>
        <v>6.7212301587301584E-2</v>
      </c>
      <c r="Q11" s="12">
        <f>AVERAGEIF('November Raw Data'!$A:$A,'November Summary'!$A11,'November Raw Data'!Q:Q)</f>
        <v>0.48343253968253963</v>
      </c>
      <c r="R11">
        <f>SUMIF('November Raw Data'!$A:$A,'November Summary'!$A11,'November Raw Data'!R:R)</f>
        <v>55</v>
      </c>
      <c r="S11">
        <f>SUMIF('November Raw Data'!$A:$A,'November Summary'!$A11,'November Raw Data'!S:S)</f>
        <v>48</v>
      </c>
      <c r="T11" s="13">
        <f>AVERAGEIF('November Raw Data'!$A:$A,'November Summary'!$A11,'November Raw Data'!T:T)</f>
        <v>49.521428571428579</v>
      </c>
      <c r="U11">
        <f>SUMIF('November Raw Data'!$A:$A,'November Summary'!$A11,'November Raw Data'!U:U)</f>
        <v>14</v>
      </c>
    </row>
    <row r="12" spans="1:21">
      <c r="A12" t="s">
        <v>10</v>
      </c>
      <c r="B12">
        <f>SUMIF('November Raw Data'!$A:$A,'November Summary'!$A12,'November Raw Data'!B:B)</f>
        <v>0</v>
      </c>
      <c r="C12">
        <f>SUMIF('November Raw Data'!$A:$A,'November Summary'!$A12,'November Raw Data'!C:C)</f>
        <v>1</v>
      </c>
      <c r="D12">
        <f>SUMIF('November Raw Data'!$A:$A,'November Summary'!$A12,'November Raw Data'!D:D)</f>
        <v>-1</v>
      </c>
      <c r="E12">
        <f>SUMIF('November Raw Data'!$A:$A,'November Summary'!$A12,'November Raw Data'!E:E)</f>
        <v>10</v>
      </c>
      <c r="F12">
        <f>SUMIF('November Raw Data'!$A:$A,'November Summary'!$A12,'November Raw Data'!F:F)</f>
        <v>10</v>
      </c>
      <c r="G12">
        <f>SUMIF('November Raw Data'!$A:$A,'November Summary'!$A12,'November Raw Data'!G:G)</f>
        <v>21</v>
      </c>
      <c r="H12">
        <f>SUMIF('November Raw Data'!$A:$A,'November Summary'!$A12,'November Raw Data'!H:H)</f>
        <v>4</v>
      </c>
      <c r="I12">
        <f>SUMIF('November Raw Data'!$A:$A,'November Summary'!$A12,'November Raw Data'!I:I)</f>
        <v>8</v>
      </c>
      <c r="J12">
        <f>SUMIF('November Raw Data'!$A:$A,'November Summary'!$A12,'November Raw Data'!J:J)</f>
        <v>24</v>
      </c>
      <c r="K12">
        <f>SUMIF('November Raw Data'!$A:$A,'November Summary'!$A12,'November Raw Data'!K:K)</f>
        <v>3</v>
      </c>
      <c r="L12">
        <f>SUMIF('November Raw Data'!$A:$A,'November Summary'!$A12,'November Raw Data'!L:L)</f>
        <v>5</v>
      </c>
      <c r="M12">
        <f>SUMIF('November Raw Data'!$A:$A,'November Summary'!$A12,'November Raw Data'!M:M)</f>
        <v>278</v>
      </c>
      <c r="N12" s="12">
        <f>AVERAGEIF('November Raw Data'!$A:$A,'November Summary'!$A12,'November Raw Data'!N:N)</f>
        <v>0.84291666666666654</v>
      </c>
      <c r="O12" s="12">
        <f>AVERAGEIF('November Raw Data'!$A:$A,'November Summary'!$A12,'November Raw Data'!O:O)</f>
        <v>4.6805555555555559E-2</v>
      </c>
      <c r="P12" s="12">
        <f>AVERAGEIF('November Raw Data'!$A:$A,'November Summary'!$A12,'November Raw Data'!P:P)</f>
        <v>9.9444444444444433E-2</v>
      </c>
      <c r="Q12" s="12">
        <f>AVERAGEIF('November Raw Data'!$A:$A,'November Summary'!$A12,'November Raw Data'!Q:Q)</f>
        <v>0.69666666666666666</v>
      </c>
      <c r="R12">
        <f>SUMIF('November Raw Data'!$A:$A,'November Summary'!$A12,'November Raw Data'!R:R)</f>
        <v>0</v>
      </c>
      <c r="S12">
        <f>SUMIF('November Raw Data'!$A:$A,'November Summary'!$A12,'November Raw Data'!S:S)</f>
        <v>0</v>
      </c>
      <c r="T12" s="13">
        <f>AVERAGEIF('November Raw Data'!$A:$A,'November Summary'!$A12,'November Raw Data'!T:T)</f>
        <v>0</v>
      </c>
      <c r="U12">
        <f>SUMIF('November Raw Data'!$A:$A,'November Summary'!$A12,'November Raw Data'!U:U)</f>
        <v>10</v>
      </c>
    </row>
    <row r="13" spans="1:21">
      <c r="A13" t="s">
        <v>11</v>
      </c>
      <c r="B13">
        <f>SUMIF('November Raw Data'!$A:$A,'November Summary'!$A13,'November Raw Data'!B:B)</f>
        <v>2</v>
      </c>
      <c r="C13">
        <f>SUMIF('November Raw Data'!$A:$A,'November Summary'!$A13,'November Raw Data'!C:C)</f>
        <v>1</v>
      </c>
      <c r="D13">
        <f>SUMIF('November Raw Data'!$A:$A,'November Summary'!$A13,'November Raw Data'!D:D)</f>
        <v>2</v>
      </c>
      <c r="E13">
        <f>SUMIF('November Raw Data'!$A:$A,'November Summary'!$A13,'November Raw Data'!E:E)</f>
        <v>7</v>
      </c>
      <c r="F13">
        <f>SUMIF('November Raw Data'!$A:$A,'November Summary'!$A13,'November Raw Data'!F:F)</f>
        <v>5</v>
      </c>
      <c r="G13">
        <f>SUMIF('November Raw Data'!$A:$A,'November Summary'!$A13,'November Raw Data'!G:G)</f>
        <v>4</v>
      </c>
      <c r="H13">
        <f>SUMIF('November Raw Data'!$A:$A,'November Summary'!$A13,'November Raw Data'!H:H)</f>
        <v>4</v>
      </c>
      <c r="I13">
        <f>SUMIF('November Raw Data'!$A:$A,'November Summary'!$A13,'November Raw Data'!I:I)</f>
        <v>8</v>
      </c>
      <c r="J13">
        <f>SUMIF('November Raw Data'!$A:$A,'November Summary'!$A13,'November Raw Data'!J:J)</f>
        <v>27</v>
      </c>
      <c r="K13">
        <f>SUMIF('November Raw Data'!$A:$A,'November Summary'!$A13,'November Raw Data'!K:K)</f>
        <v>5</v>
      </c>
      <c r="L13">
        <f>SUMIF('November Raw Data'!$A:$A,'November Summary'!$A13,'November Raw Data'!L:L)</f>
        <v>1</v>
      </c>
      <c r="M13">
        <f>SUMIF('November Raw Data'!$A:$A,'November Summary'!$A13,'November Raw Data'!M:M)</f>
        <v>191</v>
      </c>
      <c r="N13" s="12">
        <f>AVERAGEIF('November Raw Data'!$A:$A,'November Summary'!$A13,'November Raw Data'!N:N)</f>
        <v>0.4091435185185186</v>
      </c>
      <c r="O13" s="12">
        <f>AVERAGEIF('November Raw Data'!$A:$A,'November Summary'!$A13,'November Raw Data'!O:O)</f>
        <v>2.4884259259259256E-3</v>
      </c>
      <c r="P13" s="12">
        <f>AVERAGEIF('November Raw Data'!$A:$A,'November Summary'!$A13,'November Raw Data'!P:P)</f>
        <v>8.3217592592592607E-2</v>
      </c>
      <c r="Q13" s="12">
        <f>AVERAGEIF('November Raw Data'!$A:$A,'November Summary'!$A13,'November Raw Data'!Q:Q)</f>
        <v>0.32343750000000004</v>
      </c>
      <c r="R13">
        <f>SUMIF('November Raw Data'!$A:$A,'November Summary'!$A13,'November Raw Data'!R:R)</f>
        <v>70</v>
      </c>
      <c r="S13">
        <f>SUMIF('November Raw Data'!$A:$A,'November Summary'!$A13,'November Raw Data'!S:S)</f>
        <v>54</v>
      </c>
      <c r="T13" s="13">
        <f>AVERAGEIF('November Raw Data'!$A:$A,'November Summary'!$A13,'November Raw Data'!T:T)</f>
        <v>56.383333333333333</v>
      </c>
      <c r="U13">
        <f>SUMIF('November Raw Data'!$A:$A,'November Summary'!$A13,'November Raw Data'!U:U)</f>
        <v>12</v>
      </c>
    </row>
    <row r="14" spans="1:21">
      <c r="A14" t="s">
        <v>12</v>
      </c>
      <c r="B14">
        <f>SUMIF('November Raw Data'!$A:$A,'November Summary'!$A14,'November Raw Data'!B:B)</f>
        <v>5</v>
      </c>
      <c r="C14">
        <f>SUMIF('November Raw Data'!$A:$A,'November Summary'!$A14,'November Raw Data'!C:C)</f>
        <v>7</v>
      </c>
      <c r="D14">
        <f>SUMIF('November Raw Data'!$A:$A,'November Summary'!$A14,'November Raw Data'!D:D)</f>
        <v>-3</v>
      </c>
      <c r="E14">
        <f>SUMIF('November Raw Data'!$A:$A,'November Summary'!$A14,'November Raw Data'!E:E)</f>
        <v>52</v>
      </c>
      <c r="F14">
        <f>SUMIF('November Raw Data'!$A:$A,'November Summary'!$A14,'November Raw Data'!F:F)</f>
        <v>47</v>
      </c>
      <c r="G14">
        <f>SUMIF('November Raw Data'!$A:$A,'November Summary'!$A14,'November Raw Data'!G:G)</f>
        <v>17</v>
      </c>
      <c r="H14">
        <f>SUMIF('November Raw Data'!$A:$A,'November Summary'!$A14,'November Raw Data'!H:H)</f>
        <v>4</v>
      </c>
      <c r="I14">
        <f>SUMIF('November Raw Data'!$A:$A,'November Summary'!$A14,'November Raw Data'!I:I)</f>
        <v>8</v>
      </c>
      <c r="J14">
        <f>SUMIF('November Raw Data'!$A:$A,'November Summary'!$A14,'November Raw Data'!J:J)</f>
        <v>10</v>
      </c>
      <c r="K14">
        <f>SUMIF('November Raw Data'!$A:$A,'November Summary'!$A14,'November Raw Data'!K:K)</f>
        <v>11</v>
      </c>
      <c r="L14">
        <f>SUMIF('November Raw Data'!$A:$A,'November Summary'!$A14,'November Raw Data'!L:L)</f>
        <v>10</v>
      </c>
      <c r="M14">
        <f>SUMIF('November Raw Data'!$A:$A,'November Summary'!$A14,'November Raw Data'!M:M)</f>
        <v>371</v>
      </c>
      <c r="N14" s="12">
        <f>AVERAGEIF('November Raw Data'!$A:$A,'November Summary'!$A14,'November Raw Data'!N:N)</f>
        <v>0.84255952380952392</v>
      </c>
      <c r="O14" s="12">
        <f>AVERAGEIF('November Raw Data'!$A:$A,'November Summary'!$A14,'November Raw Data'!O:O)</f>
        <v>0.15505952380952381</v>
      </c>
      <c r="P14" s="12">
        <f>AVERAGEIF('November Raw Data'!$A:$A,'November Summary'!$A14,'November Raw Data'!P:P)</f>
        <v>9.2460317460317451E-2</v>
      </c>
      <c r="Q14" s="12">
        <f>AVERAGEIF('November Raw Data'!$A:$A,'November Summary'!$A14,'November Raw Data'!Q:Q)</f>
        <v>0.59503968253968254</v>
      </c>
      <c r="R14">
        <f>SUMIF('November Raw Data'!$A:$A,'November Summary'!$A14,'November Raw Data'!R:R)</f>
        <v>86</v>
      </c>
      <c r="S14">
        <f>SUMIF('November Raw Data'!$A:$A,'November Summary'!$A14,'November Raw Data'!S:S)</f>
        <v>80</v>
      </c>
      <c r="T14" s="13">
        <f>AVERAGEIF('November Raw Data'!$A:$A,'November Summary'!$A14,'November Raw Data'!T:T)</f>
        <v>49.207142857142863</v>
      </c>
      <c r="U14">
        <f>SUMIF('November Raw Data'!$A:$A,'November Summary'!$A14,'November Raw Data'!U:U)</f>
        <v>14</v>
      </c>
    </row>
    <row r="15" spans="1:21">
      <c r="A15" t="s">
        <v>13</v>
      </c>
      <c r="B15">
        <f>SUMIF('November Raw Data'!$A:$A,'November Summary'!$A15,'November Raw Data'!B:B)</f>
        <v>1</v>
      </c>
      <c r="C15">
        <f>SUMIF('November Raw Data'!$A:$A,'November Summary'!$A15,'November Raw Data'!C:C)</f>
        <v>4</v>
      </c>
      <c r="D15">
        <f>SUMIF('November Raw Data'!$A:$A,'November Summary'!$A15,'November Raw Data'!D:D)</f>
        <v>-2</v>
      </c>
      <c r="E15">
        <f>SUMIF('November Raw Data'!$A:$A,'November Summary'!$A15,'November Raw Data'!E:E)</f>
        <v>20</v>
      </c>
      <c r="F15">
        <f>SUMIF('November Raw Data'!$A:$A,'November Summary'!$A15,'November Raw Data'!F:F)</f>
        <v>19</v>
      </c>
      <c r="G15">
        <f>SUMIF('November Raw Data'!$A:$A,'November Summary'!$A15,'November Raw Data'!G:G)</f>
        <v>2</v>
      </c>
      <c r="H15">
        <f>SUMIF('November Raw Data'!$A:$A,'November Summary'!$A15,'November Raw Data'!H:H)</f>
        <v>4</v>
      </c>
      <c r="I15">
        <f>SUMIF('November Raw Data'!$A:$A,'November Summary'!$A15,'November Raw Data'!I:I)</f>
        <v>11</v>
      </c>
      <c r="J15">
        <f>SUMIF('November Raw Data'!$A:$A,'November Summary'!$A15,'November Raw Data'!J:J)</f>
        <v>19</v>
      </c>
      <c r="K15">
        <f>SUMIF('November Raw Data'!$A:$A,'November Summary'!$A15,'November Raw Data'!K:K)</f>
        <v>0</v>
      </c>
      <c r="L15">
        <f>SUMIF('November Raw Data'!$A:$A,'November Summary'!$A15,'November Raw Data'!L:L)</f>
        <v>5</v>
      </c>
      <c r="M15">
        <f>SUMIF('November Raw Data'!$A:$A,'November Summary'!$A15,'November Raw Data'!M:M)</f>
        <v>236</v>
      </c>
      <c r="N15" s="12">
        <f>AVERAGEIF('November Raw Data'!$A:$A,'November Summary'!$A15,'November Raw Data'!N:N)</f>
        <v>0.56475694444444446</v>
      </c>
      <c r="O15" s="12">
        <f>AVERAGEIF('November Raw Data'!$A:$A,'November Summary'!$A15,'November Raw Data'!O:O)</f>
        <v>0.11105324074074074</v>
      </c>
      <c r="P15" s="12">
        <f>AVERAGEIF('November Raw Data'!$A:$A,'November Summary'!$A15,'November Raw Data'!P:P)</f>
        <v>5.2083333333333333E-4</v>
      </c>
      <c r="Q15" s="12">
        <f>AVERAGEIF('November Raw Data'!$A:$A,'November Summary'!$A15,'November Raw Data'!Q:Q)</f>
        <v>0.45318287037037042</v>
      </c>
      <c r="R15">
        <f>SUMIF('November Raw Data'!$A:$A,'November Summary'!$A15,'November Raw Data'!R:R)</f>
        <v>1</v>
      </c>
      <c r="S15">
        <f>SUMIF('November Raw Data'!$A:$A,'November Summary'!$A15,'November Raw Data'!S:S)</f>
        <v>0</v>
      </c>
      <c r="T15" s="13">
        <f>AVERAGEIF('November Raw Data'!$A:$A,'November Summary'!$A15,'November Raw Data'!T:T)</f>
        <v>8.3333333333333339</v>
      </c>
      <c r="U15">
        <f>SUMIF('November Raw Data'!$A:$A,'November Summary'!$A15,'November Raw Data'!U:U)</f>
        <v>12</v>
      </c>
    </row>
    <row r="16" spans="1:21">
      <c r="A16" t="s">
        <v>14</v>
      </c>
      <c r="B16">
        <f>SUMIF('November Raw Data'!$A:$A,'November Summary'!$A16,'November Raw Data'!B:B)</f>
        <v>1</v>
      </c>
      <c r="C16">
        <f>SUMIF('November Raw Data'!$A:$A,'November Summary'!$A16,'November Raw Data'!C:C)</f>
        <v>7</v>
      </c>
      <c r="D16">
        <f>SUMIF('November Raw Data'!$A:$A,'November Summary'!$A16,'November Raw Data'!D:D)</f>
        <v>-3</v>
      </c>
      <c r="E16">
        <f>SUMIF('November Raw Data'!$A:$A,'November Summary'!$A16,'November Raw Data'!E:E)</f>
        <v>16</v>
      </c>
      <c r="F16">
        <f>SUMIF('November Raw Data'!$A:$A,'November Summary'!$A16,'November Raw Data'!F:F)</f>
        <v>15</v>
      </c>
      <c r="G16">
        <f>SUMIF('November Raw Data'!$A:$A,'November Summary'!$A16,'November Raw Data'!G:G)</f>
        <v>3</v>
      </c>
      <c r="H16">
        <f>SUMIF('November Raw Data'!$A:$A,'November Summary'!$A16,'November Raw Data'!H:H)</f>
        <v>3</v>
      </c>
      <c r="I16">
        <f>SUMIF('November Raw Data'!$A:$A,'November Summary'!$A16,'November Raw Data'!I:I)</f>
        <v>17</v>
      </c>
      <c r="J16">
        <f>SUMIF('November Raw Data'!$A:$A,'November Summary'!$A16,'November Raw Data'!J:J)</f>
        <v>8</v>
      </c>
      <c r="K16">
        <f>SUMIF('November Raw Data'!$A:$A,'November Summary'!$A16,'November Raw Data'!K:K)</f>
        <v>18</v>
      </c>
      <c r="L16">
        <f>SUMIF('November Raw Data'!$A:$A,'November Summary'!$A16,'November Raw Data'!L:L)</f>
        <v>15</v>
      </c>
      <c r="M16">
        <f>SUMIF('November Raw Data'!$A:$A,'November Summary'!$A16,'November Raw Data'!M:M)</f>
        <v>301</v>
      </c>
      <c r="N16" s="12">
        <f>AVERAGEIF('November Raw Data'!$A:$A,'November Summary'!$A16,'November Raw Data'!N:N)</f>
        <v>0.77650462962962974</v>
      </c>
      <c r="O16" s="12">
        <f>AVERAGEIF('November Raw Data'!$A:$A,'November Summary'!$A16,'November Raw Data'!O:O)</f>
        <v>0.1434027777777778</v>
      </c>
      <c r="P16" s="12">
        <f>AVERAGEIF('November Raw Data'!$A:$A,'November Summary'!$A16,'November Raw Data'!P:P)</f>
        <v>6.1400462962962969E-2</v>
      </c>
      <c r="Q16" s="12">
        <f>AVERAGEIF('November Raw Data'!$A:$A,'November Summary'!$A16,'November Raw Data'!Q:Q)</f>
        <v>0.57170138888888899</v>
      </c>
      <c r="R16">
        <f>SUMIF('November Raw Data'!$A:$A,'November Summary'!$A16,'November Raw Data'!R:R)</f>
        <v>106</v>
      </c>
      <c r="S16">
        <f>SUMIF('November Raw Data'!$A:$A,'November Summary'!$A16,'November Raw Data'!S:S)</f>
        <v>83</v>
      </c>
      <c r="T16" s="13">
        <f>AVERAGEIF('November Raw Data'!$A:$A,'November Summary'!$A16,'November Raw Data'!T:T)</f>
        <v>55.199999999999996</v>
      </c>
      <c r="U16">
        <f>SUMIF('November Raw Data'!$A:$A,'November Summary'!$A16,'November Raw Data'!U:U)</f>
        <v>12</v>
      </c>
    </row>
    <row r="17" spans="1:21">
      <c r="A17" t="s">
        <v>15</v>
      </c>
      <c r="B17">
        <f>SUMIF('November Raw Data'!$A:$A,'November Summary'!$A17,'November Raw Data'!B:B)</f>
        <v>0</v>
      </c>
      <c r="C17">
        <f>SUMIF('November Raw Data'!$A:$A,'November Summary'!$A17,'November Raw Data'!C:C)</f>
        <v>0</v>
      </c>
      <c r="D17">
        <f>SUMIF('November Raw Data'!$A:$A,'November Summary'!$A17,'November Raw Data'!D:D)</f>
        <v>-4</v>
      </c>
      <c r="E17">
        <f>SUMIF('November Raw Data'!$A:$A,'November Summary'!$A17,'November Raw Data'!E:E)</f>
        <v>20</v>
      </c>
      <c r="F17">
        <f>SUMIF('November Raw Data'!$A:$A,'November Summary'!$A17,'November Raw Data'!F:F)</f>
        <v>20</v>
      </c>
      <c r="G17">
        <f>SUMIF('November Raw Data'!$A:$A,'November Summary'!$A17,'November Raw Data'!G:G)</f>
        <v>20</v>
      </c>
      <c r="H17">
        <f>SUMIF('November Raw Data'!$A:$A,'November Summary'!$A17,'November Raw Data'!H:H)</f>
        <v>2</v>
      </c>
      <c r="I17">
        <f>SUMIF('November Raw Data'!$A:$A,'November Summary'!$A17,'November Raw Data'!I:I)</f>
        <v>4</v>
      </c>
      <c r="J17">
        <f>SUMIF('November Raw Data'!$A:$A,'November Summary'!$A17,'November Raw Data'!J:J)</f>
        <v>9</v>
      </c>
      <c r="K17">
        <f>SUMIF('November Raw Data'!$A:$A,'November Summary'!$A17,'November Raw Data'!K:K)</f>
        <v>6</v>
      </c>
      <c r="L17">
        <f>SUMIF('November Raw Data'!$A:$A,'November Summary'!$A17,'November Raw Data'!L:L)</f>
        <v>4</v>
      </c>
      <c r="M17">
        <f>SUMIF('November Raw Data'!$A:$A,'November Summary'!$A17,'November Raw Data'!M:M)</f>
        <v>404</v>
      </c>
      <c r="N17" s="12">
        <f>AVERAGEIF('November Raw Data'!$A:$A,'November Summary'!$A17,'November Raw Data'!N:N)</f>
        <v>0.96160714285714288</v>
      </c>
      <c r="O17" s="12">
        <f>AVERAGEIF('November Raw Data'!$A:$A,'November Summary'!$A17,'November Raw Data'!O:O)</f>
        <v>7.3363095238095227E-2</v>
      </c>
      <c r="P17" s="12">
        <f>AVERAGEIF('November Raw Data'!$A:$A,'November Summary'!$A17,'November Raw Data'!P:P)</f>
        <v>0.11741071428571428</v>
      </c>
      <c r="Q17" s="12">
        <f>AVERAGEIF('November Raw Data'!$A:$A,'November Summary'!$A17,'November Raw Data'!Q:Q)</f>
        <v>0.77083333333333315</v>
      </c>
      <c r="R17">
        <f>SUMIF('November Raw Data'!$A:$A,'November Summary'!$A17,'November Raw Data'!R:R)</f>
        <v>0</v>
      </c>
      <c r="S17">
        <f>SUMIF('November Raw Data'!$A:$A,'November Summary'!$A17,'November Raw Data'!S:S)</f>
        <v>0</v>
      </c>
      <c r="T17" s="13">
        <f>AVERAGEIF('November Raw Data'!$A:$A,'November Summary'!$A17,'November Raw Data'!T:T)</f>
        <v>0</v>
      </c>
      <c r="U17">
        <f>SUMIF('November Raw Data'!$A:$A,'November Summary'!$A17,'November Raw Data'!U:U)</f>
        <v>14</v>
      </c>
    </row>
    <row r="18" spans="1:21">
      <c r="A18" t="s">
        <v>16</v>
      </c>
      <c r="B18">
        <f>SUMIF('November Raw Data'!$A:$A,'November Summary'!$A18,'November Raw Data'!B:B)</f>
        <v>0</v>
      </c>
      <c r="C18">
        <f>SUMIF('November Raw Data'!$A:$A,'November Summary'!$A18,'November Raw Data'!C:C)</f>
        <v>0</v>
      </c>
      <c r="D18">
        <f>SUMIF('November Raw Data'!$A:$A,'November Summary'!$A18,'November Raw Data'!D:D)</f>
        <v>-3</v>
      </c>
      <c r="E18">
        <f>SUMIF('November Raw Data'!$A:$A,'November Summary'!$A18,'November Raw Data'!E:E)</f>
        <v>14</v>
      </c>
      <c r="F18">
        <f>SUMIF('November Raw Data'!$A:$A,'November Summary'!$A18,'November Raw Data'!F:F)</f>
        <v>14</v>
      </c>
      <c r="G18">
        <f>SUMIF('November Raw Data'!$A:$A,'November Summary'!$A18,'November Raw Data'!G:G)</f>
        <v>18</v>
      </c>
      <c r="H18">
        <f>SUMIF('November Raw Data'!$A:$A,'November Summary'!$A18,'November Raw Data'!H:H)</f>
        <v>2</v>
      </c>
      <c r="I18">
        <f>SUMIF('November Raw Data'!$A:$A,'November Summary'!$A18,'November Raw Data'!I:I)</f>
        <v>4</v>
      </c>
      <c r="J18">
        <f>SUMIF('November Raw Data'!$A:$A,'November Summary'!$A18,'November Raw Data'!J:J)</f>
        <v>19</v>
      </c>
      <c r="K18">
        <f>SUMIF('November Raw Data'!$A:$A,'November Summary'!$A18,'November Raw Data'!K:K)</f>
        <v>1</v>
      </c>
      <c r="L18">
        <f>SUMIF('November Raw Data'!$A:$A,'November Summary'!$A18,'November Raw Data'!L:L)</f>
        <v>5</v>
      </c>
      <c r="M18">
        <f>SUMIF('November Raw Data'!$A:$A,'November Summary'!$A18,'November Raw Data'!M:M)</f>
        <v>238</v>
      </c>
      <c r="N18" s="12">
        <f>AVERAGEIF('November Raw Data'!$A:$A,'November Summary'!$A18,'November Raw Data'!N:N)</f>
        <v>0.62165404040404038</v>
      </c>
      <c r="O18" s="12">
        <f>AVERAGEIF('November Raw Data'!$A:$A,'November Summary'!$A18,'November Raw Data'!O:O)</f>
        <v>1.7045454545454544E-2</v>
      </c>
      <c r="P18" s="12">
        <f>AVERAGEIF('November Raw Data'!$A:$A,'November Summary'!$A18,'November Raw Data'!P:P)</f>
        <v>8.3396464646464635E-2</v>
      </c>
      <c r="Q18" s="12">
        <f>AVERAGEIF('November Raw Data'!$A:$A,'November Summary'!$A18,'November Raw Data'!Q:Q)</f>
        <v>0.52121212121212113</v>
      </c>
      <c r="R18">
        <f>SUMIF('November Raw Data'!$A:$A,'November Summary'!$A18,'November Raw Data'!R:R)</f>
        <v>0</v>
      </c>
      <c r="S18">
        <f>SUMIF('November Raw Data'!$A:$A,'November Summary'!$A18,'November Raw Data'!S:S)</f>
        <v>0</v>
      </c>
      <c r="T18" s="13">
        <f>AVERAGEIF('November Raw Data'!$A:$A,'November Summary'!$A18,'November Raw Data'!T:T)</f>
        <v>0</v>
      </c>
      <c r="U18">
        <f>SUMIF('November Raw Data'!$A:$A,'November Summary'!$A18,'November Raw Data'!U:U)</f>
        <v>11</v>
      </c>
    </row>
    <row r="19" spans="1:21">
      <c r="A19" t="s">
        <v>17</v>
      </c>
      <c r="B19">
        <f>SUMIF('November Raw Data'!$A:$A,'November Summary'!$A19,'November Raw Data'!B:B)</f>
        <v>0</v>
      </c>
      <c r="C19">
        <f>SUMIF('November Raw Data'!$A:$A,'November Summary'!$A19,'November Raw Data'!C:C)</f>
        <v>0</v>
      </c>
      <c r="D19">
        <f>SUMIF('November Raw Data'!$A:$A,'November Summary'!$A19,'November Raw Data'!D:D)</f>
        <v>0</v>
      </c>
      <c r="E19">
        <f>SUMIF('November Raw Data'!$A:$A,'November Summary'!$A19,'November Raw Data'!E:E)</f>
        <v>1</v>
      </c>
      <c r="F19">
        <f>SUMIF('November Raw Data'!$A:$A,'November Summary'!$A19,'November Raw Data'!F:F)</f>
        <v>1</v>
      </c>
      <c r="G19">
        <f>SUMIF('November Raw Data'!$A:$A,'November Summary'!$A19,'November Raw Data'!G:G)</f>
        <v>0</v>
      </c>
      <c r="H19">
        <f>SUMIF('November Raw Data'!$A:$A,'November Summary'!$A19,'November Raw Data'!H:H)</f>
        <v>0</v>
      </c>
      <c r="I19">
        <f>SUMIF('November Raw Data'!$A:$A,'November Summary'!$A19,'November Raw Data'!I:I)</f>
        <v>0</v>
      </c>
      <c r="J19">
        <f>SUMIF('November Raw Data'!$A:$A,'November Summary'!$A19,'November Raw Data'!J:J)</f>
        <v>2</v>
      </c>
      <c r="K19">
        <f>SUMIF('November Raw Data'!$A:$A,'November Summary'!$A19,'November Raw Data'!K:K)</f>
        <v>0</v>
      </c>
      <c r="L19">
        <f>SUMIF('November Raw Data'!$A:$A,'November Summary'!$A19,'November Raw Data'!L:L)</f>
        <v>0</v>
      </c>
      <c r="M19">
        <f>SUMIF('November Raw Data'!$A:$A,'November Summary'!$A19,'November Raw Data'!M:M)</f>
        <v>12</v>
      </c>
      <c r="N19" s="12">
        <f>AVERAGEIF('November Raw Data'!$A:$A,'November Summary'!$A19,'November Raw Data'!N:N)</f>
        <v>0.34236111111111112</v>
      </c>
      <c r="O19" s="12">
        <f>AVERAGEIF('November Raw Data'!$A:$A,'November Summary'!$A19,'November Raw Data'!O:O)</f>
        <v>2.0833333333333333E-3</v>
      </c>
      <c r="P19" s="12">
        <f>AVERAGEIF('November Raw Data'!$A:$A,'November Summary'!$A19,'November Raw Data'!P:P)</f>
        <v>0</v>
      </c>
      <c r="Q19" s="12">
        <f>AVERAGEIF('November Raw Data'!$A:$A,'November Summary'!$A19,'November Raw Data'!Q:Q)</f>
        <v>0.34027777777777773</v>
      </c>
      <c r="R19">
        <f>SUMIF('November Raw Data'!$A:$A,'November Summary'!$A19,'November Raw Data'!R:R)</f>
        <v>1</v>
      </c>
      <c r="S19">
        <f>SUMIF('November Raw Data'!$A:$A,'November Summary'!$A19,'November Raw Data'!S:S)</f>
        <v>2</v>
      </c>
      <c r="T19" s="13">
        <f>AVERAGEIF('November Raw Data'!$A:$A,'November Summary'!$A19,'November Raw Data'!T:T)</f>
        <v>33.299999999999997</v>
      </c>
      <c r="U19">
        <f>SUMIF('November Raw Data'!$A:$A,'November Summary'!$A19,'November Raw Data'!U:U)</f>
        <v>1</v>
      </c>
    </row>
    <row r="20" spans="1:21">
      <c r="A20" t="s">
        <v>25</v>
      </c>
      <c r="B20">
        <f>SUMIF('November Raw Data'!$A:$A,'November Summary'!$A20,'November Raw Data'!B:B)</f>
        <v>1</v>
      </c>
      <c r="C20">
        <f>SUMIF('November Raw Data'!$A:$A,'November Summary'!$A20,'November Raw Data'!C:C)</f>
        <v>2</v>
      </c>
      <c r="D20">
        <f>SUMIF('November Raw Data'!$A:$A,'November Summary'!$A20,'November Raw Data'!D:D)</f>
        <v>0</v>
      </c>
      <c r="E20">
        <f>SUMIF('November Raw Data'!$A:$A,'November Summary'!$A20,'November Raw Data'!E:E)</f>
        <v>10</v>
      </c>
      <c r="F20">
        <f>SUMIF('November Raw Data'!$A:$A,'November Summary'!$A20,'November Raw Data'!F:F)</f>
        <v>9</v>
      </c>
      <c r="G20">
        <f>SUMIF('November Raw Data'!$A:$A,'November Summary'!$A20,'November Raw Data'!G:G)</f>
        <v>3</v>
      </c>
      <c r="H20">
        <f>SUMIF('November Raw Data'!$A:$A,'November Summary'!$A20,'November Raw Data'!H:H)</f>
        <v>7</v>
      </c>
      <c r="I20">
        <f>SUMIF('November Raw Data'!$A:$A,'November Summary'!$A20,'November Raw Data'!I:I)</f>
        <v>31</v>
      </c>
      <c r="J20">
        <f>SUMIF('November Raw Data'!$A:$A,'November Summary'!$A20,'November Raw Data'!J:J)</f>
        <v>23</v>
      </c>
      <c r="K20">
        <f>SUMIF('November Raw Data'!$A:$A,'November Summary'!$A20,'November Raw Data'!K:K)</f>
        <v>4</v>
      </c>
      <c r="L20">
        <f>SUMIF('November Raw Data'!$A:$A,'November Summary'!$A20,'November Raw Data'!L:L)</f>
        <v>3</v>
      </c>
      <c r="M20">
        <f>SUMIF('November Raw Data'!$A:$A,'November Summary'!$A20,'November Raw Data'!M:M)</f>
        <v>182</v>
      </c>
      <c r="N20" s="12">
        <f>AVERAGEIF('November Raw Data'!$A:$A,'November Summary'!$A20,'November Raw Data'!N:N)</f>
        <v>0.35238095238095241</v>
      </c>
      <c r="O20" s="12">
        <f>AVERAGEIF('November Raw Data'!$A:$A,'November Summary'!$A20,'November Raw Data'!O:O)</f>
        <v>1.0416666666666669E-3</v>
      </c>
      <c r="P20" s="12">
        <f>AVERAGEIF('November Raw Data'!$A:$A,'November Summary'!$A20,'November Raw Data'!P:P)</f>
        <v>2.9662698412698415E-2</v>
      </c>
      <c r="Q20" s="12">
        <f>AVERAGEIF('November Raw Data'!$A:$A,'November Summary'!$A20,'November Raw Data'!Q:Q)</f>
        <v>0.32167658730158732</v>
      </c>
      <c r="R20">
        <f>SUMIF('November Raw Data'!$A:$A,'November Summary'!$A20,'November Raw Data'!R:R)</f>
        <v>6</v>
      </c>
      <c r="S20">
        <f>SUMIF('November Raw Data'!$A:$A,'November Summary'!$A20,'November Raw Data'!S:S)</f>
        <v>4</v>
      </c>
      <c r="T20" s="13">
        <f>AVERAGEIF('November Raw Data'!$A:$A,'November Summary'!$A20,'November Raw Data'!T:T)</f>
        <v>26.192857142857143</v>
      </c>
      <c r="U20">
        <f>SUMIF('November Raw Data'!$A:$A,'November Summary'!$A20,'November Raw Data'!U:U)</f>
        <v>14</v>
      </c>
    </row>
    <row r="21" spans="1:21">
      <c r="A21" t="s">
        <v>23</v>
      </c>
      <c r="B21">
        <f>SUMIF('November Raw Data'!$A:$A,'November Summary'!$A21,'November Raw Data'!B:B)</f>
        <v>1</v>
      </c>
      <c r="C21">
        <f>SUMIF('November Raw Data'!$A:$A,'November Summary'!$A21,'November Raw Data'!C:C)</f>
        <v>0</v>
      </c>
      <c r="D21">
        <f>SUMIF('November Raw Data'!$A:$A,'November Summary'!$A21,'November Raw Data'!D:D)</f>
        <v>1</v>
      </c>
      <c r="E21">
        <f>SUMIF('November Raw Data'!$A:$A,'November Summary'!$A21,'November Raw Data'!E:E)</f>
        <v>2</v>
      </c>
      <c r="F21">
        <f>SUMIF('November Raw Data'!$A:$A,'November Summary'!$A21,'November Raw Data'!F:F)</f>
        <v>1</v>
      </c>
      <c r="G21">
        <f>SUMIF('November Raw Data'!$A:$A,'November Summary'!$A21,'November Raw Data'!G:G)</f>
        <v>1</v>
      </c>
      <c r="H21">
        <f>SUMIF('November Raw Data'!$A:$A,'November Summary'!$A21,'November Raw Data'!H:H)</f>
        <v>1</v>
      </c>
      <c r="I21">
        <f>SUMIF('November Raw Data'!$A:$A,'November Summary'!$A21,'November Raw Data'!I:I)</f>
        <v>5</v>
      </c>
      <c r="J21">
        <f>SUMIF('November Raw Data'!$A:$A,'November Summary'!$A21,'November Raw Data'!J:J)</f>
        <v>1</v>
      </c>
      <c r="K21">
        <f>SUMIF('November Raw Data'!$A:$A,'November Summary'!$A21,'November Raw Data'!K:K)</f>
        <v>0</v>
      </c>
      <c r="L21">
        <f>SUMIF('November Raw Data'!$A:$A,'November Summary'!$A21,'November Raw Data'!L:L)</f>
        <v>1</v>
      </c>
      <c r="M21">
        <f>SUMIF('November Raw Data'!$A:$A,'November Summary'!$A21,'November Raw Data'!M:M)</f>
        <v>44</v>
      </c>
      <c r="N21" s="12">
        <f>AVERAGEIF('November Raw Data'!$A:$A,'November Summary'!$A21,'November Raw Data'!N:N)</f>
        <v>0.4245370370370371</v>
      </c>
      <c r="O21" s="12">
        <f>AVERAGEIF('November Raw Data'!$A:$A,'November Summary'!$A21,'November Raw Data'!O:O)</f>
        <v>3.472222222222222E-3</v>
      </c>
      <c r="P21" s="12">
        <f>AVERAGEIF('November Raw Data'!$A:$A,'November Summary'!$A21,'November Raw Data'!P:P)</f>
        <v>1.2268518518518519E-2</v>
      </c>
      <c r="Q21" s="12">
        <f>AVERAGEIF('November Raw Data'!$A:$A,'November Summary'!$A21,'November Raw Data'!Q:Q)</f>
        <v>0.40879629629629627</v>
      </c>
      <c r="R21">
        <f>SUMIF('November Raw Data'!$A:$A,'November Summary'!$A21,'November Raw Data'!R:R)</f>
        <v>0</v>
      </c>
      <c r="S21">
        <f>SUMIF('November Raw Data'!$A:$A,'November Summary'!$A21,'November Raw Data'!S:S)</f>
        <v>0</v>
      </c>
      <c r="T21" s="13">
        <f>AVERAGEIF('November Raw Data'!$A:$A,'November Summary'!$A21,'November Raw Data'!T:T)</f>
        <v>0</v>
      </c>
      <c r="U21">
        <f>SUMIF('November Raw Data'!$A:$A,'November Summary'!$A21,'November Raw Data'!U:U)</f>
        <v>3</v>
      </c>
    </row>
    <row r="22" spans="1:21">
      <c r="A22" t="s">
        <v>20</v>
      </c>
      <c r="B22">
        <f>SUMIF('November Raw Data'!$A:$A,'November Summary'!$A22,'November Raw Data'!B:B)</f>
        <v>1</v>
      </c>
      <c r="C22">
        <f>SUMIF('November Raw Data'!$A:$A,'November Summary'!$A22,'November Raw Data'!C:C)</f>
        <v>1</v>
      </c>
      <c r="D22">
        <f>SUMIF('November Raw Data'!$A:$A,'November Summary'!$A22,'November Raw Data'!D:D)</f>
        <v>0</v>
      </c>
      <c r="E22">
        <f>SUMIF('November Raw Data'!$A:$A,'November Summary'!$A22,'November Raw Data'!E:E)</f>
        <v>12</v>
      </c>
      <c r="F22">
        <f>SUMIF('November Raw Data'!$A:$A,'November Summary'!$A22,'November Raw Data'!F:F)</f>
        <v>11</v>
      </c>
      <c r="G22">
        <f>SUMIF('November Raw Data'!$A:$A,'November Summary'!$A22,'November Raw Data'!G:G)</f>
        <v>2</v>
      </c>
      <c r="H22">
        <f>SUMIF('November Raw Data'!$A:$A,'November Summary'!$A22,'November Raw Data'!H:H)</f>
        <v>2</v>
      </c>
      <c r="I22">
        <f>SUMIF('November Raw Data'!$A:$A,'November Summary'!$A22,'November Raw Data'!I:I)</f>
        <v>6</v>
      </c>
      <c r="J22">
        <f>SUMIF('November Raw Data'!$A:$A,'November Summary'!$A22,'November Raw Data'!J:J)</f>
        <v>9</v>
      </c>
      <c r="K22">
        <f>SUMIF('November Raw Data'!$A:$A,'November Summary'!$A22,'November Raw Data'!K:K)</f>
        <v>3</v>
      </c>
      <c r="L22">
        <f>SUMIF('November Raw Data'!$A:$A,'November Summary'!$A22,'November Raw Data'!L:L)</f>
        <v>1</v>
      </c>
      <c r="M22">
        <f>SUMIF('November Raw Data'!$A:$A,'November Summary'!$A22,'November Raw Data'!M:M)</f>
        <v>153</v>
      </c>
      <c r="N22" s="12">
        <f>AVERAGEIF('November Raw Data'!$A:$A,'November Summary'!$A22,'November Raw Data'!N:N)</f>
        <v>0.35050505050505049</v>
      </c>
      <c r="O22" s="12">
        <f>AVERAGEIF('November Raw Data'!$A:$A,'November Summary'!$A22,'November Raw Data'!O:O)</f>
        <v>7.5757575757575758E-4</v>
      </c>
      <c r="P22" s="12">
        <f>AVERAGEIF('November Raw Data'!$A:$A,'November Summary'!$A22,'November Raw Data'!P:P)</f>
        <v>8.2070707070707061E-3</v>
      </c>
      <c r="Q22" s="12">
        <f>AVERAGEIF('November Raw Data'!$A:$A,'November Summary'!$A22,'November Raw Data'!Q:Q)</f>
        <v>0.34154040404040403</v>
      </c>
      <c r="R22">
        <f>SUMIF('November Raw Data'!$A:$A,'November Summary'!$A22,'November Raw Data'!R:R)</f>
        <v>2</v>
      </c>
      <c r="S22">
        <f>SUMIF('November Raw Data'!$A:$A,'November Summary'!$A22,'November Raw Data'!S:S)</f>
        <v>5</v>
      </c>
      <c r="T22" s="13">
        <f>AVERAGEIF('November Raw Data'!$A:$A,'November Summary'!$A22,'November Raw Data'!T:T)</f>
        <v>13.636363636363637</v>
      </c>
      <c r="U22">
        <f>SUMIF('November Raw Data'!$A:$A,'November Summary'!$A22,'November Raw Data'!U:U)</f>
        <v>11</v>
      </c>
    </row>
    <row r="23" spans="1:21">
      <c r="A23" t="s">
        <v>66</v>
      </c>
      <c r="B23">
        <f>SUMIF('November Raw Data'!$A:$A,'November Summary'!$A23,'November Raw Data'!B:B)</f>
        <v>0</v>
      </c>
      <c r="C23">
        <f>SUMIF('November Raw Data'!$A:$A,'November Summary'!$A23,'November Raw Data'!C:C)</f>
        <v>3</v>
      </c>
      <c r="D23">
        <f>SUMIF('November Raw Data'!$A:$A,'November Summary'!$A23,'November Raw Data'!D:D)</f>
        <v>0</v>
      </c>
      <c r="E23">
        <f>SUMIF('November Raw Data'!$A:$A,'November Summary'!$A23,'November Raw Data'!E:E)</f>
        <v>6</v>
      </c>
      <c r="F23">
        <f>SUMIF('November Raw Data'!$A:$A,'November Summary'!$A23,'November Raw Data'!F:F)</f>
        <v>6</v>
      </c>
      <c r="G23">
        <f>SUMIF('November Raw Data'!$A:$A,'November Summary'!$A23,'November Raw Data'!G:G)</f>
        <v>3</v>
      </c>
      <c r="H23">
        <f>SUMIF('November Raw Data'!$A:$A,'November Summary'!$A23,'November Raw Data'!H:H)</f>
        <v>0</v>
      </c>
      <c r="I23">
        <f>SUMIF('November Raw Data'!$A:$A,'November Summary'!$A23,'November Raw Data'!I:I)</f>
        <v>0</v>
      </c>
      <c r="J23">
        <f>SUMIF('November Raw Data'!$A:$A,'November Summary'!$A23,'November Raw Data'!J:J)</f>
        <v>2</v>
      </c>
      <c r="K23">
        <f>SUMIF('November Raw Data'!$A:$A,'November Summary'!$A23,'November Raw Data'!K:K)</f>
        <v>2</v>
      </c>
      <c r="L23">
        <f>SUMIF('November Raw Data'!$A:$A,'November Summary'!$A23,'November Raw Data'!L:L)</f>
        <v>4</v>
      </c>
      <c r="M23">
        <f>SUMIF('November Raw Data'!$A:$A,'November Summary'!$A23,'November Raw Data'!M:M)</f>
        <v>82</v>
      </c>
      <c r="N23" s="12">
        <f>AVERAGEIF('November Raw Data'!$A:$A,'November Summary'!$A23,'November Raw Data'!N:N)</f>
        <v>0.8222222222222223</v>
      </c>
      <c r="O23" s="12">
        <f>AVERAGEIF('November Raw Data'!$A:$A,'November Summary'!$A23,'November Raw Data'!O:O)</f>
        <v>5.5092592592592589E-2</v>
      </c>
      <c r="P23" s="12">
        <f>AVERAGEIF('November Raw Data'!$A:$A,'November Summary'!$A23,'November Raw Data'!P:P)</f>
        <v>6.157407407407408E-2</v>
      </c>
      <c r="Q23" s="12">
        <f>AVERAGEIF('November Raw Data'!$A:$A,'November Summary'!$A23,'November Raw Data'!Q:Q)</f>
        <v>0.70555555555555538</v>
      </c>
      <c r="R23">
        <f>SUMIF('November Raw Data'!$A:$A,'November Summary'!$A23,'November Raw Data'!R:R)</f>
        <v>0</v>
      </c>
      <c r="S23">
        <f>SUMIF('November Raw Data'!$A:$A,'November Summary'!$A23,'November Raw Data'!S:S)</f>
        <v>0</v>
      </c>
      <c r="T23" s="13">
        <f>AVERAGEIF('November Raw Data'!$A:$A,'November Summary'!$A23,'November Raw Data'!T:T)</f>
        <v>0</v>
      </c>
      <c r="U23">
        <f>SUMIF('November Raw Data'!$A:$A,'November Summary'!$A23,'November Raw Data'!U:U)</f>
        <v>3</v>
      </c>
    </row>
    <row r="24" spans="1:21">
      <c r="A24" t="s">
        <v>55</v>
      </c>
      <c r="B24">
        <f>SUMIF('November Raw Data'!$A:$A,'November Summary'!$A24,'November Raw Data'!B:B)</f>
        <v>2</v>
      </c>
      <c r="C24">
        <f>SUMIF('November Raw Data'!$A:$A,'November Summary'!$A24,'November Raw Data'!C:C)</f>
        <v>0</v>
      </c>
      <c r="D24">
        <f>SUMIF('November Raw Data'!$A:$A,'November Summary'!$A24,'November Raw Data'!D:D)</f>
        <v>1</v>
      </c>
      <c r="E24">
        <f>SUMIF('November Raw Data'!$A:$A,'November Summary'!$A24,'November Raw Data'!E:E)</f>
        <v>3</v>
      </c>
      <c r="F24">
        <f>SUMIF('November Raw Data'!$A:$A,'November Summary'!$A24,'November Raw Data'!F:F)</f>
        <v>1</v>
      </c>
      <c r="G24">
        <f>SUMIF('November Raw Data'!$A:$A,'November Summary'!$A24,'November Raw Data'!G:G)</f>
        <v>1</v>
      </c>
      <c r="H24">
        <f>SUMIF('November Raw Data'!$A:$A,'November Summary'!$A24,'November Raw Data'!H:H)</f>
        <v>0</v>
      </c>
      <c r="I24">
        <f>SUMIF('November Raw Data'!$A:$A,'November Summary'!$A24,'November Raw Data'!I:I)</f>
        <v>0</v>
      </c>
      <c r="J24">
        <f>SUMIF('November Raw Data'!$A:$A,'November Summary'!$A24,'November Raw Data'!J:J)</f>
        <v>4</v>
      </c>
      <c r="K24">
        <f>SUMIF('November Raw Data'!$A:$A,'November Summary'!$A24,'November Raw Data'!K:K)</f>
        <v>4</v>
      </c>
      <c r="L24">
        <f>SUMIF('November Raw Data'!$A:$A,'November Summary'!$A24,'November Raw Data'!L:L)</f>
        <v>1</v>
      </c>
      <c r="M24">
        <f>SUMIF('November Raw Data'!$A:$A,'November Summary'!$A24,'November Raw Data'!M:M)</f>
        <v>57</v>
      </c>
      <c r="N24" s="12">
        <f>AVERAGEIF('November Raw Data'!$A:$A,'November Summary'!$A24,'November Raw Data'!N:N)</f>
        <v>0.5043981481481481</v>
      </c>
      <c r="O24" s="12">
        <f>AVERAGEIF('November Raw Data'!$A:$A,'November Summary'!$A24,'November Raw Data'!O:O)</f>
        <v>5.9722222222222225E-2</v>
      </c>
      <c r="P24" s="12">
        <f>AVERAGEIF('November Raw Data'!$A:$A,'November Summary'!$A24,'November Raw Data'!P:P)</f>
        <v>0</v>
      </c>
      <c r="Q24" s="12">
        <f>AVERAGEIF('November Raw Data'!$A:$A,'November Summary'!$A24,'November Raw Data'!Q:Q)</f>
        <v>0.44467592592592603</v>
      </c>
      <c r="R24">
        <f>SUMIF('November Raw Data'!$A:$A,'November Summary'!$A24,'November Raw Data'!R:R)</f>
        <v>0</v>
      </c>
      <c r="S24">
        <f>SUMIF('November Raw Data'!$A:$A,'November Summary'!$A24,'November Raw Data'!S:S)</f>
        <v>0</v>
      </c>
      <c r="T24" s="13">
        <f>AVERAGEIF('November Raw Data'!$A:$A,'November Summary'!$A24,'November Raw Data'!T:T)</f>
        <v>0</v>
      </c>
      <c r="U24">
        <f>SUMIF('November Raw Data'!$A:$A,'November Summary'!$A24,'November Raw Data'!U:U)</f>
        <v>3</v>
      </c>
    </row>
    <row r="25" spans="1:21">
      <c r="A25" t="s">
        <v>60</v>
      </c>
      <c r="B25">
        <f>SUMIF('November Raw Data'!$A:$A,'November Summary'!$A25,'November Raw Data'!B:B)</f>
        <v>0</v>
      </c>
      <c r="C25">
        <f>SUMIF('November Raw Data'!$A:$A,'November Summary'!$A25,'November Raw Data'!C:C)</f>
        <v>2</v>
      </c>
      <c r="D25">
        <f>SUMIF('November Raw Data'!$A:$A,'November Summary'!$A25,'November Raw Data'!D:D)</f>
        <v>0</v>
      </c>
      <c r="E25">
        <f>SUMIF('November Raw Data'!$A:$A,'November Summary'!$A25,'November Raw Data'!E:E)</f>
        <v>3</v>
      </c>
      <c r="F25">
        <f>SUMIF('November Raw Data'!$A:$A,'November Summary'!$A25,'November Raw Data'!F:F)</f>
        <v>3</v>
      </c>
      <c r="G25">
        <f>SUMIF('November Raw Data'!$A:$A,'November Summary'!$A25,'November Raw Data'!G:G)</f>
        <v>2</v>
      </c>
      <c r="H25">
        <f>SUMIF('November Raw Data'!$A:$A,'November Summary'!$A25,'November Raw Data'!H:H)</f>
        <v>2</v>
      </c>
      <c r="I25">
        <f>SUMIF('November Raw Data'!$A:$A,'November Summary'!$A25,'November Raw Data'!I:I)</f>
        <v>4</v>
      </c>
      <c r="J25">
        <f>SUMIF('November Raw Data'!$A:$A,'November Summary'!$A25,'November Raw Data'!J:J)</f>
        <v>8</v>
      </c>
      <c r="K25">
        <f>SUMIF('November Raw Data'!$A:$A,'November Summary'!$A25,'November Raw Data'!K:K)</f>
        <v>1</v>
      </c>
      <c r="L25">
        <f>SUMIF('November Raw Data'!$A:$A,'November Summary'!$A25,'November Raw Data'!L:L)</f>
        <v>4</v>
      </c>
      <c r="M25">
        <f>SUMIF('November Raw Data'!$A:$A,'November Summary'!$A25,'November Raw Data'!M:M)</f>
        <v>125</v>
      </c>
      <c r="N25" s="12">
        <f>AVERAGEIF('November Raw Data'!$A:$A,'November Summary'!$A25,'November Raw Data'!N:N)</f>
        <v>0.48759920634920639</v>
      </c>
      <c r="O25" s="12">
        <f>AVERAGEIF('November Raw Data'!$A:$A,'November Summary'!$A25,'November Raw Data'!O:O)</f>
        <v>1.4384920634920636E-2</v>
      </c>
      <c r="P25" s="12">
        <f>AVERAGEIF('November Raw Data'!$A:$A,'November Summary'!$A25,'November Raw Data'!P:P)</f>
        <v>1.4285714285714287E-2</v>
      </c>
      <c r="Q25" s="12">
        <f>AVERAGEIF('November Raw Data'!$A:$A,'November Summary'!$A25,'November Raw Data'!Q:Q)</f>
        <v>0.45892857142857141</v>
      </c>
      <c r="R25">
        <f>SUMIF('November Raw Data'!$A:$A,'November Summary'!$A25,'November Raw Data'!R:R)</f>
        <v>0</v>
      </c>
      <c r="S25">
        <f>SUMIF('November Raw Data'!$A:$A,'November Summary'!$A25,'November Raw Data'!S:S)</f>
        <v>0</v>
      </c>
      <c r="T25" s="13">
        <f>AVERAGEIF('November Raw Data'!$A:$A,'November Summary'!$A25,'November Raw Data'!T:T)</f>
        <v>0</v>
      </c>
      <c r="U25">
        <f>SUMIF('November Raw Data'!$A:$A,'November Summary'!$A25,'November Raw Data'!U:U)</f>
        <v>7</v>
      </c>
    </row>
    <row r="26" spans="1:21">
      <c r="N26" s="12"/>
      <c r="O26" s="12"/>
      <c r="P26" s="12"/>
      <c r="Q26" s="12"/>
      <c r="T26" s="13"/>
    </row>
    <row r="27" spans="1:21" ht="13.5" thickBot="1">
      <c r="A27" s="22" t="s">
        <v>50</v>
      </c>
      <c r="B27" s="22">
        <f t="shared" ref="B27:M27" si="0">SUM(B2:B25)</f>
        <v>38</v>
      </c>
      <c r="C27" s="22">
        <f t="shared" si="0"/>
        <v>68</v>
      </c>
      <c r="D27" s="22">
        <f t="shared" si="0"/>
        <v>-28</v>
      </c>
      <c r="E27" s="22">
        <f t="shared" si="0"/>
        <v>480</v>
      </c>
      <c r="F27" s="22">
        <f t="shared" si="0"/>
        <v>442</v>
      </c>
      <c r="G27" s="22">
        <f t="shared" si="0"/>
        <v>171</v>
      </c>
      <c r="H27" s="22">
        <f t="shared" si="0"/>
        <v>69</v>
      </c>
      <c r="I27" s="22">
        <f t="shared" si="0"/>
        <v>197</v>
      </c>
      <c r="J27" s="22">
        <f t="shared" si="0"/>
        <v>295</v>
      </c>
      <c r="K27" s="22">
        <f t="shared" si="0"/>
        <v>110</v>
      </c>
      <c r="L27" s="22">
        <f t="shared" si="0"/>
        <v>138</v>
      </c>
      <c r="M27" s="22">
        <f t="shared" si="0"/>
        <v>5637</v>
      </c>
      <c r="N27" s="23">
        <f>AVERAGE(N2:N25)</f>
        <v>0.64480641320485077</v>
      </c>
      <c r="O27" s="23">
        <f>AVERAGE(O2:O25)</f>
        <v>6.8568389557972911E-2</v>
      </c>
      <c r="P27" s="23">
        <f>AVERAGE(P2:P25)</f>
        <v>4.8678285449118779E-2</v>
      </c>
      <c r="Q27" s="23">
        <f>AVERAGE(Q2:Q25)</f>
        <v>0.52755973819775914</v>
      </c>
      <c r="R27" s="22">
        <f>SUM(R2:R25)</f>
        <v>471</v>
      </c>
      <c r="S27" s="22">
        <f>SUM(S2:S25)</f>
        <v>405</v>
      </c>
      <c r="T27" s="24">
        <f>AVERAGE(T2:T25)</f>
        <v>19.134329559329558</v>
      </c>
    </row>
    <row r="28" spans="1:21" ht="13.5" thickTop="1"/>
    <row r="30" spans="1:21">
      <c r="N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54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Y20" sqref="Y20"/>
    </sheetView>
  </sheetViews>
  <sheetFormatPr defaultRowHeight="12.75"/>
  <cols>
    <col min="1" max="1" width="27.42578125" customWidth="1"/>
  </cols>
  <sheetData>
    <row r="1" spans="1:25" s="18" customFormat="1" ht="13.5" thickBot="1">
      <c r="A1" s="16" t="s">
        <v>30</v>
      </c>
      <c r="B1" s="16" t="s">
        <v>31</v>
      </c>
      <c r="C1" s="16" t="s">
        <v>32</v>
      </c>
      <c r="D1" s="16" t="s">
        <v>87</v>
      </c>
      <c r="E1" s="16" t="s">
        <v>33</v>
      </c>
      <c r="F1" s="16" t="s">
        <v>34</v>
      </c>
      <c r="G1" s="16" t="s">
        <v>35</v>
      </c>
      <c r="H1" s="16"/>
      <c r="I1" s="16" t="s">
        <v>36</v>
      </c>
      <c r="J1" s="16" t="s">
        <v>37</v>
      </c>
      <c r="K1" s="16" t="s">
        <v>38</v>
      </c>
      <c r="L1" s="16" t="s">
        <v>39</v>
      </c>
      <c r="M1" s="16" t="s">
        <v>40</v>
      </c>
      <c r="N1" s="16" t="s">
        <v>41</v>
      </c>
      <c r="O1" s="16" t="s">
        <v>42</v>
      </c>
      <c r="P1" s="16" t="s">
        <v>43</v>
      </c>
      <c r="Q1" s="16" t="s">
        <v>44</v>
      </c>
      <c r="R1" s="16" t="s">
        <v>45</v>
      </c>
      <c r="S1" s="16" t="s">
        <v>46</v>
      </c>
      <c r="T1" s="16" t="s">
        <v>47</v>
      </c>
      <c r="U1" s="16" t="s">
        <v>48</v>
      </c>
      <c r="V1" s="16" t="s">
        <v>49</v>
      </c>
      <c r="W1" s="17" t="s">
        <v>51</v>
      </c>
      <c r="X1" s="18" t="s">
        <v>85</v>
      </c>
      <c r="Y1" s="18" t="s">
        <v>86</v>
      </c>
    </row>
    <row r="2" spans="1:25">
      <c r="A2" t="s">
        <v>0</v>
      </c>
      <c r="B2">
        <f>SUMIF('December Raw Data'!$A:$A,'December Summary'!$A2,'December Raw Data'!B:B)</f>
        <v>2</v>
      </c>
      <c r="C2">
        <f>SUMIF('December Raw Data'!$A:$A,'December Summary'!$A2,'December Raw Data'!C:C)</f>
        <v>8</v>
      </c>
      <c r="D2">
        <f t="shared" ref="D2:D27" si="0">B2+C2</f>
        <v>10</v>
      </c>
      <c r="E2">
        <f>SUMIF('December Raw Data'!$A:$A,'December Summary'!$A2,'December Raw Data'!D:D)</f>
        <v>1</v>
      </c>
      <c r="F2">
        <f>SUMIF('December Raw Data'!$A:$A,'December Summary'!$A2,'December Raw Data'!E:E)</f>
        <v>39</v>
      </c>
      <c r="G2">
        <f>SUMIF('December Raw Data'!$A:$A,'December Summary'!$A2,'December Raw Data'!F:F)</f>
        <v>36</v>
      </c>
      <c r="H2">
        <f t="shared" ref="H2:H27" si="1">F2+G2</f>
        <v>75</v>
      </c>
      <c r="I2">
        <f>SUMIF('December Raw Data'!$A:$A,'December Summary'!$A2,'December Raw Data'!G:G)</f>
        <v>25</v>
      </c>
      <c r="J2">
        <f>SUMIF('December Raw Data'!$A:$A,'December Summary'!$A2,'December Raw Data'!H:H)</f>
        <v>4</v>
      </c>
      <c r="K2">
        <f>SUMIF('December Raw Data'!$A:$A,'December Summary'!$A2,'December Raw Data'!I:I)</f>
        <v>8</v>
      </c>
      <c r="L2">
        <f>SUMIF('December Raw Data'!$A:$A,'December Summary'!$A2,'December Raw Data'!J:J)</f>
        <v>11</v>
      </c>
      <c r="M2">
        <f>SUMIF('December Raw Data'!$A:$A,'December Summary'!$A2,'December Raw Data'!K:K)</f>
        <v>5</v>
      </c>
      <c r="N2">
        <f>SUMIF('December Raw Data'!$A:$A,'December Summary'!$A2,'December Raw Data'!L:L)</f>
        <v>7</v>
      </c>
      <c r="O2">
        <f>SUMIF('December Raw Data'!$A:$A,'December Summary'!$A2,'December Raw Data'!M:M)</f>
        <v>395</v>
      </c>
      <c r="P2" s="12">
        <f>AVERAGEIF('December Raw Data'!$A:$A,'December Summary'!$A2,'December Raw Data'!N:N)</f>
        <v>1.1366071428571429</v>
      </c>
      <c r="Q2" s="12">
        <f>AVERAGEIF('December Raw Data'!$A:$A,'December Summary'!$A2,'December Raw Data'!O:O)</f>
        <v>0.1965277777777778</v>
      </c>
      <c r="R2" s="12">
        <f>AVERAGEIF('December Raw Data'!$A:$A,'December Summary'!$A2,'December Raw Data'!P:P)</f>
        <v>7.3759920634920637E-2</v>
      </c>
      <c r="S2" s="12">
        <f>AVERAGEIF('December Raw Data'!$A:$A,'December Summary'!$A2,'December Raw Data'!Q:Q)</f>
        <v>0.86686507936507939</v>
      </c>
      <c r="T2">
        <f>SUMIF('December Raw Data'!$A:$A,'December Summary'!$A2,'December Raw Data'!R:R)</f>
        <v>0</v>
      </c>
      <c r="U2">
        <f>SUMIF('December Raw Data'!$A:$A,'December Summary'!$A2,'December Raw Data'!S:S)</f>
        <v>0</v>
      </c>
      <c r="V2" s="25">
        <f t="shared" ref="V2:V9" si="2">IF(T2+U2=0,0,T2/(T2+U2))</f>
        <v>0</v>
      </c>
      <c r="W2">
        <f>SUMIF('December Raw Data'!$A:$A,'December Summary'!$A2,'December Raw Data'!U:U)</f>
        <v>15</v>
      </c>
      <c r="X2">
        <f t="shared" ref="X2:X27" si="3">(B2*$B$29+C2*$C$29+E2*$E$29+F2*$F$29+G2*$G$29+I2*$I$29+J2*$J$29+L2*$L$29+M2*$M$29+N2*$N$29)</f>
        <v>15.700000000000003</v>
      </c>
      <c r="Y2">
        <f t="shared" ref="Y2:Y9" si="4">X2/W2</f>
        <v>1.0466666666666669</v>
      </c>
    </row>
    <row r="3" spans="1:25">
      <c r="A3" t="s">
        <v>1</v>
      </c>
      <c r="B3">
        <f>SUMIF('December Raw Data'!$A:$A,'December Summary'!$A3,'December Raw Data'!B:B)</f>
        <v>5</v>
      </c>
      <c r="C3">
        <f>SUMIF('December Raw Data'!$A:$A,'December Summary'!$A3,'December Raw Data'!C:C)</f>
        <v>11</v>
      </c>
      <c r="D3">
        <f t="shared" si="0"/>
        <v>16</v>
      </c>
      <c r="E3">
        <f>SUMIF('December Raw Data'!$A:$A,'December Summary'!$A3,'December Raw Data'!D:D)</f>
        <v>6</v>
      </c>
      <c r="F3">
        <f>SUMIF('December Raw Data'!$A:$A,'December Summary'!$A3,'December Raw Data'!E:E)</f>
        <v>38</v>
      </c>
      <c r="G3">
        <f>SUMIF('December Raw Data'!$A:$A,'December Summary'!$A3,'December Raw Data'!F:F)</f>
        <v>30</v>
      </c>
      <c r="H3">
        <f t="shared" si="1"/>
        <v>68</v>
      </c>
      <c r="I3">
        <f>SUMIF('December Raw Data'!$A:$A,'December Summary'!$A3,'December Raw Data'!G:G)</f>
        <v>2</v>
      </c>
      <c r="J3">
        <f>SUMIF('December Raw Data'!$A:$A,'December Summary'!$A3,'December Raw Data'!H:H)</f>
        <v>4</v>
      </c>
      <c r="K3">
        <f>SUMIF('December Raw Data'!$A:$A,'December Summary'!$A3,'December Raw Data'!I:I)</f>
        <v>11</v>
      </c>
      <c r="L3">
        <f>SUMIF('December Raw Data'!$A:$A,'December Summary'!$A3,'December Raw Data'!J:J)</f>
        <v>28</v>
      </c>
      <c r="M3">
        <f>SUMIF('December Raw Data'!$A:$A,'December Summary'!$A3,'December Raw Data'!K:K)</f>
        <v>9</v>
      </c>
      <c r="N3">
        <f>SUMIF('December Raw Data'!$A:$A,'December Summary'!$A3,'December Raw Data'!L:L)</f>
        <v>6</v>
      </c>
      <c r="O3">
        <f>SUMIF('December Raw Data'!$A:$A,'December Summary'!$A3,'December Raw Data'!M:M)</f>
        <v>327</v>
      </c>
      <c r="P3" s="12">
        <f>AVERAGEIF('December Raw Data'!$A:$A,'December Summary'!$A3,'December Raw Data'!N:N)</f>
        <v>0.77569444444444435</v>
      </c>
      <c r="Q3" s="12">
        <f>AVERAGEIF('December Raw Data'!$A:$A,'December Summary'!$A3,'December Raw Data'!O:O)</f>
        <v>9.6428571428571419E-2</v>
      </c>
      <c r="R3" s="12">
        <f>AVERAGEIF('December Raw Data'!$A:$A,'December Summary'!$A3,'December Raw Data'!P:P)</f>
        <v>7.4404761904761901E-4</v>
      </c>
      <c r="S3" s="12">
        <f>AVERAGEIF('December Raw Data'!$A:$A,'December Summary'!$A3,'December Raw Data'!Q:Q)</f>
        <v>0.67852182539682537</v>
      </c>
      <c r="T3">
        <f>SUMIF('December Raw Data'!$A:$A,'December Summary'!$A3,'December Raw Data'!R:R)</f>
        <v>1</v>
      </c>
      <c r="U3">
        <f>SUMIF('December Raw Data'!$A:$A,'December Summary'!$A3,'December Raw Data'!S:S)</f>
        <v>3</v>
      </c>
      <c r="V3" s="25">
        <f t="shared" si="2"/>
        <v>0.25</v>
      </c>
      <c r="W3">
        <f>SUMIF('December Raw Data'!$A:$A,'December Summary'!$A3,'December Raw Data'!U:U)</f>
        <v>15</v>
      </c>
      <c r="X3">
        <f t="shared" si="3"/>
        <v>20.699999999999996</v>
      </c>
      <c r="Y3">
        <f t="shared" si="4"/>
        <v>1.3799999999999997</v>
      </c>
    </row>
    <row r="4" spans="1:25">
      <c r="A4" t="s">
        <v>2</v>
      </c>
      <c r="B4">
        <f>SUMIF('December Raw Data'!$A:$A,'December Summary'!$A4,'December Raw Data'!B:B)</f>
        <v>10</v>
      </c>
      <c r="C4">
        <f>SUMIF('December Raw Data'!$A:$A,'December Summary'!$A4,'December Raw Data'!C:C)</f>
        <v>4</v>
      </c>
      <c r="D4">
        <f t="shared" si="0"/>
        <v>14</v>
      </c>
      <c r="E4">
        <f>SUMIF('December Raw Data'!$A:$A,'December Summary'!$A4,'December Raw Data'!D:D)</f>
        <v>7</v>
      </c>
      <c r="F4">
        <f>SUMIF('December Raw Data'!$A:$A,'December Summary'!$A4,'December Raw Data'!E:E)</f>
        <v>42</v>
      </c>
      <c r="G4">
        <f>SUMIF('December Raw Data'!$A:$A,'December Summary'!$A4,'December Raw Data'!F:F)</f>
        <v>30</v>
      </c>
      <c r="H4">
        <f t="shared" si="1"/>
        <v>72</v>
      </c>
      <c r="I4">
        <f>SUMIF('December Raw Data'!$A:$A,'December Summary'!$A4,'December Raw Data'!G:G)</f>
        <v>14</v>
      </c>
      <c r="J4">
        <f>SUMIF('December Raw Data'!$A:$A,'December Summary'!$A4,'December Raw Data'!H:H)</f>
        <v>3</v>
      </c>
      <c r="K4">
        <f>SUMIF('December Raw Data'!$A:$A,'December Summary'!$A4,'December Raw Data'!I:I)</f>
        <v>6</v>
      </c>
      <c r="L4">
        <f>SUMIF('December Raw Data'!$A:$A,'December Summary'!$A4,'December Raw Data'!J:J)</f>
        <v>9</v>
      </c>
      <c r="M4">
        <f>SUMIF('December Raw Data'!$A:$A,'December Summary'!$A4,'December Raw Data'!K:K)</f>
        <v>11</v>
      </c>
      <c r="N4">
        <f>SUMIF('December Raw Data'!$A:$A,'December Summary'!$A4,'December Raw Data'!L:L)</f>
        <v>2</v>
      </c>
      <c r="O4">
        <f>SUMIF('December Raw Data'!$A:$A,'December Summary'!$A4,'December Raw Data'!M:M)</f>
        <v>339</v>
      </c>
      <c r="P4" s="12">
        <f>AVERAGEIF('December Raw Data'!$A:$A,'December Summary'!$A4,'December Raw Data'!N:N)</f>
        <v>0.76200396825396821</v>
      </c>
      <c r="Q4" s="12">
        <f>AVERAGEIF('December Raw Data'!$A:$A,'December Summary'!$A4,'December Raw Data'!O:O)</f>
        <v>8.8690476190476181E-2</v>
      </c>
      <c r="R4" s="12">
        <f>AVERAGEIF('December Raw Data'!$A:$A,'December Summary'!$A4,'December Raw Data'!P:P)</f>
        <v>4.6577380952380946E-2</v>
      </c>
      <c r="S4" s="12">
        <f>AVERAGEIF('December Raw Data'!$A:$A,'December Summary'!$A4,'December Raw Data'!Q:Q)</f>
        <v>0.62673611111111127</v>
      </c>
      <c r="T4">
        <f>SUMIF('December Raw Data'!$A:$A,'December Summary'!$A4,'December Raw Data'!R:R)</f>
        <v>76</v>
      </c>
      <c r="U4">
        <f>SUMIF('December Raw Data'!$A:$A,'December Summary'!$A4,'December Raw Data'!S:S)</f>
        <v>85</v>
      </c>
      <c r="V4" s="25">
        <f t="shared" si="2"/>
        <v>0.47204968944099379</v>
      </c>
      <c r="W4">
        <f>SUMIF('December Raw Data'!$A:$A,'December Summary'!$A4,'December Raw Data'!U:U)</f>
        <v>15</v>
      </c>
      <c r="X4">
        <f t="shared" si="3"/>
        <v>22.6</v>
      </c>
      <c r="Y4">
        <f t="shared" si="4"/>
        <v>1.5066666666666668</v>
      </c>
    </row>
    <row r="5" spans="1:25">
      <c r="A5" t="s">
        <v>3</v>
      </c>
      <c r="B5">
        <f>SUMIF('December Raw Data'!$A:$A,'December Summary'!$A5,'December Raw Data'!B:B)</f>
        <v>1</v>
      </c>
      <c r="C5">
        <f>SUMIF('December Raw Data'!$A:$A,'December Summary'!$A5,'December Raw Data'!C:C)</f>
        <v>5</v>
      </c>
      <c r="D5">
        <f t="shared" si="0"/>
        <v>6</v>
      </c>
      <c r="E5">
        <f>SUMIF('December Raw Data'!$A:$A,'December Summary'!$A5,'December Raw Data'!D:D)</f>
        <v>-1</v>
      </c>
      <c r="F5">
        <f>SUMIF('December Raw Data'!$A:$A,'December Summary'!$A5,'December Raw Data'!E:E)</f>
        <v>21</v>
      </c>
      <c r="G5">
        <f>SUMIF('December Raw Data'!$A:$A,'December Summary'!$A5,'December Raw Data'!F:F)</f>
        <v>19</v>
      </c>
      <c r="H5">
        <f t="shared" si="1"/>
        <v>40</v>
      </c>
      <c r="I5">
        <f>SUMIF('December Raw Data'!$A:$A,'December Summary'!$A5,'December Raw Data'!G:G)</f>
        <v>8</v>
      </c>
      <c r="J5">
        <f>SUMIF('December Raw Data'!$A:$A,'December Summary'!$A5,'December Raw Data'!H:H)</f>
        <v>3</v>
      </c>
      <c r="K5">
        <f>SUMIF('December Raw Data'!$A:$A,'December Summary'!$A5,'December Raw Data'!I:I)</f>
        <v>6</v>
      </c>
      <c r="L5">
        <f>SUMIF('December Raw Data'!$A:$A,'December Summary'!$A5,'December Raw Data'!J:J)</f>
        <v>9</v>
      </c>
      <c r="M5">
        <f>SUMIF('December Raw Data'!$A:$A,'December Summary'!$A5,'December Raw Data'!K:K)</f>
        <v>6</v>
      </c>
      <c r="N5">
        <f>SUMIF('December Raw Data'!$A:$A,'December Summary'!$A5,'December Raw Data'!L:L)</f>
        <v>3</v>
      </c>
      <c r="O5">
        <f>SUMIF('December Raw Data'!$A:$A,'December Summary'!$A5,'December Raw Data'!M:M)</f>
        <v>294</v>
      </c>
      <c r="P5" s="12">
        <f>AVERAGEIF('December Raw Data'!$A:$A,'December Summary'!$A5,'December Raw Data'!N:N)</f>
        <v>0.79444444444444462</v>
      </c>
      <c r="Q5" s="12">
        <f>AVERAGEIF('December Raw Data'!$A:$A,'December Summary'!$A5,'December Raw Data'!O:O)</f>
        <v>0.10798611111111112</v>
      </c>
      <c r="R5" s="12">
        <f>AVERAGEIF('December Raw Data'!$A:$A,'December Summary'!$A5,'December Raw Data'!P:P)</f>
        <v>4.0219907407407413E-2</v>
      </c>
      <c r="S5" s="12">
        <f>AVERAGEIF('December Raw Data'!$A:$A,'December Summary'!$A5,'December Raw Data'!Q:Q)</f>
        <v>0.64623842592592595</v>
      </c>
      <c r="T5">
        <f>SUMIF('December Raw Data'!$A:$A,'December Summary'!$A5,'December Raw Data'!R:R)</f>
        <v>0</v>
      </c>
      <c r="U5">
        <f>SUMIF('December Raw Data'!$A:$A,'December Summary'!$A5,'December Raw Data'!S:S)</f>
        <v>0</v>
      </c>
      <c r="V5" s="25">
        <f t="shared" si="2"/>
        <v>0</v>
      </c>
      <c r="W5">
        <f>SUMIF('December Raw Data'!$A:$A,'December Summary'!$A5,'December Raw Data'!U:U)</f>
        <v>13</v>
      </c>
      <c r="X5">
        <f t="shared" si="3"/>
        <v>8.6499999999999986</v>
      </c>
      <c r="Y5">
        <f t="shared" si="4"/>
        <v>0.66538461538461524</v>
      </c>
    </row>
    <row r="6" spans="1:25">
      <c r="A6" t="s">
        <v>4</v>
      </c>
      <c r="B6">
        <f>SUMIF('December Raw Data'!$A:$A,'December Summary'!$A6,'December Raw Data'!B:B)</f>
        <v>3</v>
      </c>
      <c r="C6">
        <f>SUMIF('December Raw Data'!$A:$A,'December Summary'!$A6,'December Raw Data'!C:C)</f>
        <v>7</v>
      </c>
      <c r="D6">
        <f t="shared" si="0"/>
        <v>10</v>
      </c>
      <c r="E6">
        <f>SUMIF('December Raw Data'!$A:$A,'December Summary'!$A6,'December Raw Data'!D:D)</f>
        <v>-1</v>
      </c>
      <c r="F6">
        <f>SUMIF('December Raw Data'!$A:$A,'December Summary'!$A6,'December Raw Data'!E:E)</f>
        <v>36</v>
      </c>
      <c r="G6">
        <f>SUMIF('December Raw Data'!$A:$A,'December Summary'!$A6,'December Raw Data'!F:F)</f>
        <v>30</v>
      </c>
      <c r="H6">
        <f t="shared" si="1"/>
        <v>66</v>
      </c>
      <c r="I6">
        <f>SUMIF('December Raw Data'!$A:$A,'December Summary'!$A6,'December Raw Data'!G:G)</f>
        <v>6</v>
      </c>
      <c r="J6">
        <f>SUMIF('December Raw Data'!$A:$A,'December Summary'!$A6,'December Raw Data'!H:H)</f>
        <v>3</v>
      </c>
      <c r="K6">
        <f>SUMIF('December Raw Data'!$A:$A,'December Summary'!$A6,'December Raw Data'!I:I)</f>
        <v>6</v>
      </c>
      <c r="L6">
        <f>SUMIF('December Raw Data'!$A:$A,'December Summary'!$A6,'December Raw Data'!J:J)</f>
        <v>13</v>
      </c>
      <c r="M6">
        <f>SUMIF('December Raw Data'!$A:$A,'December Summary'!$A6,'December Raw Data'!K:K)</f>
        <v>5</v>
      </c>
      <c r="N6">
        <f>SUMIF('December Raw Data'!$A:$A,'December Summary'!$A6,'December Raw Data'!L:L)</f>
        <v>16</v>
      </c>
      <c r="O6">
        <f>SUMIF('December Raw Data'!$A:$A,'December Summary'!$A6,'December Raw Data'!M:M)</f>
        <v>339</v>
      </c>
      <c r="P6" s="12">
        <f>AVERAGEIF('December Raw Data'!$A:$A,'December Summary'!$A6,'December Raw Data'!N:N)</f>
        <v>0.81567460317460305</v>
      </c>
      <c r="Q6" s="12">
        <f>AVERAGEIF('December Raw Data'!$A:$A,'December Summary'!$A6,'December Raw Data'!O:O)</f>
        <v>0.14419642857142856</v>
      </c>
      <c r="R6" s="12">
        <f>AVERAGEIF('December Raw Data'!$A:$A,'December Summary'!$A6,'December Raw Data'!P:P)</f>
        <v>2.7033730158730156E-2</v>
      </c>
      <c r="S6" s="12">
        <f>AVERAGEIF('December Raw Data'!$A:$A,'December Summary'!$A6,'December Raw Data'!Q:Q)</f>
        <v>0.64444444444444426</v>
      </c>
      <c r="T6">
        <f>SUMIF('December Raw Data'!$A:$A,'December Summary'!$A6,'December Raw Data'!R:R)</f>
        <v>1</v>
      </c>
      <c r="U6">
        <f>SUMIF('December Raw Data'!$A:$A,'December Summary'!$A6,'December Raw Data'!S:S)</f>
        <v>1</v>
      </c>
      <c r="V6" s="25">
        <f t="shared" si="2"/>
        <v>0.5</v>
      </c>
      <c r="W6">
        <f>SUMIF('December Raw Data'!$A:$A,'December Summary'!$A6,'December Raw Data'!U:U)</f>
        <v>15</v>
      </c>
      <c r="X6">
        <f t="shared" si="3"/>
        <v>12.500000000000002</v>
      </c>
      <c r="Y6">
        <f t="shared" si="4"/>
        <v>0.83333333333333348</v>
      </c>
    </row>
    <row r="7" spans="1:25">
      <c r="A7" t="s">
        <v>5</v>
      </c>
      <c r="B7">
        <f>SUMIF('December Raw Data'!$A:$A,'December Summary'!$A7,'December Raw Data'!B:B)</f>
        <v>0</v>
      </c>
      <c r="C7">
        <f>SUMIF('December Raw Data'!$A:$A,'December Summary'!$A7,'December Raw Data'!C:C)</f>
        <v>1</v>
      </c>
      <c r="D7">
        <f t="shared" si="0"/>
        <v>1</v>
      </c>
      <c r="E7">
        <f>SUMIF('December Raw Data'!$A:$A,'December Summary'!$A7,'December Raw Data'!D:D)</f>
        <v>0</v>
      </c>
      <c r="F7">
        <f>SUMIF('December Raw Data'!$A:$A,'December Summary'!$A7,'December Raw Data'!E:E)</f>
        <v>8</v>
      </c>
      <c r="G7">
        <f>SUMIF('December Raw Data'!$A:$A,'December Summary'!$A7,'December Raw Data'!F:F)</f>
        <v>8</v>
      </c>
      <c r="H7">
        <f t="shared" si="1"/>
        <v>16</v>
      </c>
      <c r="I7">
        <f>SUMIF('December Raw Data'!$A:$A,'December Summary'!$A7,'December Raw Data'!G:G)</f>
        <v>6</v>
      </c>
      <c r="J7">
        <f>SUMIF('December Raw Data'!$A:$A,'December Summary'!$A7,'December Raw Data'!H:H)</f>
        <v>1</v>
      </c>
      <c r="K7">
        <f>SUMIF('December Raw Data'!$A:$A,'December Summary'!$A7,'December Raw Data'!I:I)</f>
        <v>2</v>
      </c>
      <c r="L7">
        <f>SUMIF('December Raw Data'!$A:$A,'December Summary'!$A7,'December Raw Data'!J:J)</f>
        <v>5</v>
      </c>
      <c r="M7">
        <f>SUMIF('December Raw Data'!$A:$A,'December Summary'!$A7,'December Raw Data'!K:K)</f>
        <v>1</v>
      </c>
      <c r="N7">
        <f>SUMIF('December Raw Data'!$A:$A,'December Summary'!$A7,'December Raw Data'!L:L)</f>
        <v>3</v>
      </c>
      <c r="O7">
        <f>SUMIF('December Raw Data'!$A:$A,'December Summary'!$A7,'December Raw Data'!M:M)</f>
        <v>151</v>
      </c>
      <c r="P7" s="12">
        <f>AVERAGEIF('December Raw Data'!$A:$A,'December Summary'!$A7,'December Raw Data'!N:N)</f>
        <v>0.68293650793650795</v>
      </c>
      <c r="Q7" s="12">
        <f>AVERAGEIF('December Raw Data'!$A:$A,'December Summary'!$A7,'December Raw Data'!O:O)</f>
        <v>2.0833333333333333E-3</v>
      </c>
      <c r="R7" s="12">
        <f>AVERAGEIF('December Raw Data'!$A:$A,'December Summary'!$A7,'December Raw Data'!P:P)</f>
        <v>4.6726190476190484E-2</v>
      </c>
      <c r="S7" s="12">
        <f>AVERAGEIF('December Raw Data'!$A:$A,'December Summary'!$A7,'December Raw Data'!Q:Q)</f>
        <v>0.63412698412698398</v>
      </c>
      <c r="T7">
        <f>SUMIF('December Raw Data'!$A:$A,'December Summary'!$A7,'December Raw Data'!R:R)</f>
        <v>0</v>
      </c>
      <c r="U7">
        <f>SUMIF('December Raw Data'!$A:$A,'December Summary'!$A7,'December Raw Data'!S:S)</f>
        <v>0</v>
      </c>
      <c r="V7" s="25">
        <f t="shared" si="2"/>
        <v>0</v>
      </c>
      <c r="W7">
        <f>SUMIF('December Raw Data'!$A:$A,'December Summary'!$A7,'December Raw Data'!U:U)</f>
        <v>7</v>
      </c>
      <c r="X7">
        <f t="shared" si="3"/>
        <v>2.7</v>
      </c>
      <c r="Y7">
        <f t="shared" si="4"/>
        <v>0.38571428571428573</v>
      </c>
    </row>
    <row r="8" spans="1:25">
      <c r="A8" t="s">
        <v>6</v>
      </c>
      <c r="B8">
        <f>SUMIF('December Raw Data'!$A:$A,'December Summary'!$A8,'December Raw Data'!B:B)</f>
        <v>4</v>
      </c>
      <c r="C8">
        <f>SUMIF('December Raw Data'!$A:$A,'December Summary'!$A8,'December Raw Data'!C:C)</f>
        <v>4</v>
      </c>
      <c r="D8">
        <f t="shared" si="0"/>
        <v>8</v>
      </c>
      <c r="E8">
        <f>SUMIF('December Raw Data'!$A:$A,'December Summary'!$A8,'December Raw Data'!D:D)</f>
        <v>-3</v>
      </c>
      <c r="F8">
        <f>SUMIF('December Raw Data'!$A:$A,'December Summary'!$A8,'December Raw Data'!E:E)</f>
        <v>47</v>
      </c>
      <c r="G8">
        <f>SUMIF('December Raw Data'!$A:$A,'December Summary'!$A8,'December Raw Data'!F:F)</f>
        <v>41</v>
      </c>
      <c r="H8">
        <f t="shared" si="1"/>
        <v>88</v>
      </c>
      <c r="I8">
        <f>SUMIF('December Raw Data'!$A:$A,'December Summary'!$A8,'December Raw Data'!G:G)</f>
        <v>10</v>
      </c>
      <c r="J8">
        <f>SUMIF('December Raw Data'!$A:$A,'December Summary'!$A8,'December Raw Data'!H:H)</f>
        <v>1</v>
      </c>
      <c r="K8">
        <f>SUMIF('December Raw Data'!$A:$A,'December Summary'!$A8,'December Raw Data'!I:I)</f>
        <v>2</v>
      </c>
      <c r="L8">
        <f>SUMIF('December Raw Data'!$A:$A,'December Summary'!$A8,'December Raw Data'!J:J)</f>
        <v>17</v>
      </c>
      <c r="M8">
        <f>SUMIF('December Raw Data'!$A:$A,'December Summary'!$A8,'December Raw Data'!K:K)</f>
        <v>4</v>
      </c>
      <c r="N8">
        <f>SUMIF('December Raw Data'!$A:$A,'December Summary'!$A8,'December Raw Data'!L:L)</f>
        <v>11</v>
      </c>
      <c r="O8">
        <f>SUMIF('December Raw Data'!$A:$A,'December Summary'!$A8,'December Raw Data'!M:M)</f>
        <v>353</v>
      </c>
      <c r="P8" s="12">
        <f>AVERAGEIF('December Raw Data'!$A:$A,'December Summary'!$A8,'December Raw Data'!N:N)</f>
        <v>0.84920634920634919</v>
      </c>
      <c r="Q8" s="12">
        <f>AVERAGEIF('December Raw Data'!$A:$A,'December Summary'!$A8,'December Raw Data'!O:O)</f>
        <v>0.14657738095238093</v>
      </c>
      <c r="R8" s="12">
        <f>AVERAGEIF('December Raw Data'!$A:$A,'December Summary'!$A8,'December Raw Data'!P:P)</f>
        <v>8.3928571428571436E-2</v>
      </c>
      <c r="S8" s="12">
        <f>AVERAGEIF('December Raw Data'!$A:$A,'December Summary'!$A8,'December Raw Data'!Q:Q)</f>
        <v>0.61870039682539679</v>
      </c>
      <c r="T8">
        <f>SUMIF('December Raw Data'!$A:$A,'December Summary'!$A8,'December Raw Data'!R:R)</f>
        <v>35</v>
      </c>
      <c r="U8">
        <f>SUMIF('December Raw Data'!$A:$A,'December Summary'!$A8,'December Raw Data'!S:S)</f>
        <v>41</v>
      </c>
      <c r="V8" s="25">
        <f t="shared" si="2"/>
        <v>0.46052631578947367</v>
      </c>
      <c r="W8">
        <f>SUMIF('December Raw Data'!$A:$A,'December Summary'!$A8,'December Raw Data'!U:U)</f>
        <v>15</v>
      </c>
      <c r="X8">
        <f t="shared" si="3"/>
        <v>14.250000000000004</v>
      </c>
      <c r="Y8">
        <f t="shared" si="4"/>
        <v>0.95000000000000029</v>
      </c>
    </row>
    <row r="9" spans="1:25">
      <c r="A9" t="s">
        <v>7</v>
      </c>
      <c r="B9">
        <f>SUMIF('December Raw Data'!$A:$A,'December Summary'!$A9,'December Raw Data'!B:B)</f>
        <v>0</v>
      </c>
      <c r="C9">
        <f>SUMIF('December Raw Data'!$A:$A,'December Summary'!$A9,'December Raw Data'!C:C)</f>
        <v>0</v>
      </c>
      <c r="D9">
        <f t="shared" si="0"/>
        <v>0</v>
      </c>
      <c r="E9">
        <f>SUMIF('December Raw Data'!$A:$A,'December Summary'!$A9,'December Raw Data'!D:D)</f>
        <v>-3</v>
      </c>
      <c r="F9">
        <f>SUMIF('December Raw Data'!$A:$A,'December Summary'!$A9,'December Raw Data'!E:E)</f>
        <v>14</v>
      </c>
      <c r="G9">
        <f>SUMIF('December Raw Data'!$A:$A,'December Summary'!$A9,'December Raw Data'!F:F)</f>
        <v>14</v>
      </c>
      <c r="H9">
        <f t="shared" si="1"/>
        <v>28</v>
      </c>
      <c r="I9">
        <f>SUMIF('December Raw Data'!$A:$A,'December Summary'!$A9,'December Raw Data'!G:G)</f>
        <v>8</v>
      </c>
      <c r="J9">
        <f>SUMIF('December Raw Data'!$A:$A,'December Summary'!$A9,'December Raw Data'!H:H)</f>
        <v>5</v>
      </c>
      <c r="K9">
        <f>SUMIF('December Raw Data'!$A:$A,'December Summary'!$A9,'December Raw Data'!I:I)</f>
        <v>10</v>
      </c>
      <c r="L9">
        <f>SUMIF('December Raw Data'!$A:$A,'December Summary'!$A9,'December Raw Data'!J:J)</f>
        <v>38</v>
      </c>
      <c r="M9">
        <f>SUMIF('December Raw Data'!$A:$A,'December Summary'!$A9,'December Raw Data'!K:K)</f>
        <v>5</v>
      </c>
      <c r="N9">
        <f>SUMIF('December Raw Data'!$A:$A,'December Summary'!$A9,'December Raw Data'!L:L)</f>
        <v>1</v>
      </c>
      <c r="O9">
        <f>SUMIF('December Raw Data'!$A:$A,'December Summary'!$A9,'December Raw Data'!M:M)</f>
        <v>244</v>
      </c>
      <c r="P9" s="12">
        <f>AVERAGEIF('December Raw Data'!$A:$A,'December Summary'!$A9,'December Raw Data'!N:N)</f>
        <v>0.50887896825396828</v>
      </c>
      <c r="Q9" s="12">
        <f>AVERAGEIF('December Raw Data'!$A:$A,'December Summary'!$A9,'December Raw Data'!O:O)</f>
        <v>1.7361111111111112E-3</v>
      </c>
      <c r="R9" s="12">
        <f>AVERAGEIF('December Raw Data'!$A:$A,'December Summary'!$A9,'December Raw Data'!P:P)</f>
        <v>1.2400793650793652E-3</v>
      </c>
      <c r="S9" s="12">
        <f>AVERAGEIF('December Raw Data'!$A:$A,'December Summary'!$A9,'December Raw Data'!Q:Q)</f>
        <v>0.50590277777777781</v>
      </c>
      <c r="T9">
        <f>SUMIF('December Raw Data'!$A:$A,'December Summary'!$A9,'December Raw Data'!R:R)</f>
        <v>5</v>
      </c>
      <c r="U9">
        <f>SUMIF('December Raw Data'!$A:$A,'December Summary'!$A9,'December Raw Data'!S:S)</f>
        <v>0</v>
      </c>
      <c r="V9" s="25">
        <f t="shared" si="2"/>
        <v>1</v>
      </c>
      <c r="W9">
        <f>SUMIF('December Raw Data'!$A:$A,'December Summary'!$A9,'December Raw Data'!U:U)</f>
        <v>15</v>
      </c>
      <c r="X9">
        <f t="shared" si="3"/>
        <v>7</v>
      </c>
      <c r="Y9">
        <f t="shared" si="4"/>
        <v>0.46666666666666667</v>
      </c>
    </row>
    <row r="10" spans="1:25">
      <c r="A10" t="s">
        <v>8</v>
      </c>
      <c r="D10">
        <f t="shared" si="0"/>
        <v>0</v>
      </c>
      <c r="H10">
        <f t="shared" si="1"/>
        <v>0</v>
      </c>
      <c r="P10" s="12"/>
      <c r="Q10" s="12"/>
      <c r="R10" s="12"/>
      <c r="S10" s="12"/>
      <c r="V10" s="25"/>
      <c r="X10">
        <f t="shared" si="3"/>
        <v>0</v>
      </c>
    </row>
    <row r="11" spans="1:25">
      <c r="A11" t="s">
        <v>9</v>
      </c>
      <c r="B11">
        <f>SUMIF('December Raw Data'!$A:$A,'December Summary'!$A11,'December Raw Data'!B:B)</f>
        <v>1</v>
      </c>
      <c r="C11">
        <f>SUMIF('December Raw Data'!$A:$A,'December Summary'!$A11,'December Raw Data'!C:C)</f>
        <v>1</v>
      </c>
      <c r="D11">
        <f t="shared" si="0"/>
        <v>2</v>
      </c>
      <c r="E11">
        <f>SUMIF('December Raw Data'!$A:$A,'December Summary'!$A11,'December Raw Data'!D:D)</f>
        <v>-2</v>
      </c>
      <c r="F11">
        <f>SUMIF('December Raw Data'!$A:$A,'December Summary'!$A11,'December Raw Data'!E:E)</f>
        <v>11</v>
      </c>
      <c r="G11">
        <f>SUMIF('December Raw Data'!$A:$A,'December Summary'!$A11,'December Raw Data'!F:F)</f>
        <v>9</v>
      </c>
      <c r="H11">
        <f t="shared" si="1"/>
        <v>20</v>
      </c>
      <c r="I11">
        <f>SUMIF('December Raw Data'!$A:$A,'December Summary'!$A11,'December Raw Data'!G:G)</f>
        <v>3</v>
      </c>
      <c r="J11">
        <f>SUMIF('December Raw Data'!$A:$A,'December Summary'!$A11,'December Raw Data'!H:H)</f>
        <v>0</v>
      </c>
      <c r="K11">
        <f>SUMIF('December Raw Data'!$A:$A,'December Summary'!$A11,'December Raw Data'!I:I)</f>
        <v>0</v>
      </c>
      <c r="L11">
        <f>SUMIF('December Raw Data'!$A:$A,'December Summary'!$A11,'December Raw Data'!J:J)</f>
        <v>9</v>
      </c>
      <c r="M11">
        <f>SUMIF('December Raw Data'!$A:$A,'December Summary'!$A11,'December Raw Data'!K:K)</f>
        <v>1</v>
      </c>
      <c r="N11">
        <f>SUMIF('December Raw Data'!$A:$A,'December Summary'!$A11,'December Raw Data'!L:L)</f>
        <v>1</v>
      </c>
      <c r="O11">
        <f>SUMIF('December Raw Data'!$A:$A,'December Summary'!$A11,'December Raw Data'!M:M)</f>
        <v>186</v>
      </c>
      <c r="P11" s="12">
        <f>AVERAGEIF('December Raw Data'!$A:$A,'December Summary'!$A11,'December Raw Data'!N:N)</f>
        <v>0.48276515151515142</v>
      </c>
      <c r="Q11" s="12">
        <f>AVERAGEIF('December Raw Data'!$A:$A,'December Summary'!$A11,'December Raw Data'!O:O)</f>
        <v>2.5252525252525255E-3</v>
      </c>
      <c r="R11" s="12">
        <f>AVERAGEIF('December Raw Data'!$A:$A,'December Summary'!$A11,'December Raw Data'!P:P)</f>
        <v>2.4558080808080807E-2</v>
      </c>
      <c r="S11" s="12">
        <f>AVERAGEIF('December Raw Data'!$A:$A,'December Summary'!$A11,'December Raw Data'!Q:Q)</f>
        <v>0.45568181818181813</v>
      </c>
      <c r="T11">
        <f>SUMIF('December Raw Data'!$A:$A,'December Summary'!$A11,'December Raw Data'!R:R)</f>
        <v>12</v>
      </c>
      <c r="U11">
        <f>SUMIF('December Raw Data'!$A:$A,'December Summary'!$A11,'December Raw Data'!S:S)</f>
        <v>13</v>
      </c>
      <c r="V11" s="25">
        <f t="shared" ref="V11:V27" si="5">IF(T11+U11=0,0,T11/(T11+U11))</f>
        <v>0.48</v>
      </c>
      <c r="W11">
        <f>SUMIF('December Raw Data'!$A:$A,'December Summary'!$A11,'December Raw Data'!U:U)</f>
        <v>12</v>
      </c>
      <c r="X11">
        <f t="shared" si="3"/>
        <v>3.85</v>
      </c>
      <c r="Y11">
        <f t="shared" ref="Y11:Y27" si="6">X11/W11</f>
        <v>0.32083333333333336</v>
      </c>
    </row>
    <row r="12" spans="1:25">
      <c r="A12" t="s">
        <v>10</v>
      </c>
      <c r="B12">
        <f>SUMIF('December Raw Data'!$A:$A,'December Summary'!$A12,'December Raw Data'!B:B)</f>
        <v>1</v>
      </c>
      <c r="C12">
        <f>SUMIF('December Raw Data'!$A:$A,'December Summary'!$A12,'December Raw Data'!C:C)</f>
        <v>2</v>
      </c>
      <c r="D12">
        <f t="shared" si="0"/>
        <v>3</v>
      </c>
      <c r="E12">
        <f>SUMIF('December Raw Data'!$A:$A,'December Summary'!$A12,'December Raw Data'!D:D)</f>
        <v>2</v>
      </c>
      <c r="F12">
        <f>SUMIF('December Raw Data'!$A:$A,'December Summary'!$A12,'December Raw Data'!E:E)</f>
        <v>13</v>
      </c>
      <c r="G12">
        <f>SUMIF('December Raw Data'!$A:$A,'December Summary'!$A12,'December Raw Data'!F:F)</f>
        <v>9</v>
      </c>
      <c r="H12">
        <f t="shared" si="1"/>
        <v>22</v>
      </c>
      <c r="I12">
        <f>SUMIF('December Raw Data'!$A:$A,'December Summary'!$A12,'December Raw Data'!G:G)</f>
        <v>13</v>
      </c>
      <c r="J12">
        <f>SUMIF('December Raw Data'!$A:$A,'December Summary'!$A12,'December Raw Data'!H:H)</f>
        <v>0</v>
      </c>
      <c r="K12">
        <f>SUMIF('December Raw Data'!$A:$A,'December Summary'!$A12,'December Raw Data'!I:I)</f>
        <v>0</v>
      </c>
      <c r="L12">
        <f>SUMIF('December Raw Data'!$A:$A,'December Summary'!$A12,'December Raw Data'!J:J)</f>
        <v>17</v>
      </c>
      <c r="M12">
        <f>SUMIF('December Raw Data'!$A:$A,'December Summary'!$A12,'December Raw Data'!K:K)</f>
        <v>2</v>
      </c>
      <c r="N12">
        <f>SUMIF('December Raw Data'!$A:$A,'December Summary'!$A12,'December Raw Data'!L:L)</f>
        <v>2</v>
      </c>
      <c r="O12">
        <f>SUMIF('December Raw Data'!$A:$A,'December Summary'!$A12,'December Raw Data'!M:M)</f>
        <v>227</v>
      </c>
      <c r="P12" s="12">
        <f>AVERAGEIF('December Raw Data'!$A:$A,'December Summary'!$A12,'December Raw Data'!N:N)</f>
        <v>0.80462962962962958</v>
      </c>
      <c r="Q12" s="12">
        <f>AVERAGEIF('December Raw Data'!$A:$A,'December Summary'!$A12,'December Raw Data'!O:O)</f>
        <v>6.2500000000000003E-3</v>
      </c>
      <c r="R12" s="12">
        <f>AVERAGEIF('December Raw Data'!$A:$A,'December Summary'!$A12,'December Raw Data'!P:P)</f>
        <v>8.1790123456790112E-2</v>
      </c>
      <c r="S12" s="12">
        <f>AVERAGEIF('December Raw Data'!$A:$A,'December Summary'!$A12,'December Raw Data'!Q:Q)</f>
        <v>0.71743827160493823</v>
      </c>
      <c r="T12">
        <f>SUMIF('December Raw Data'!$A:$A,'December Summary'!$A12,'December Raw Data'!R:R)</f>
        <v>0</v>
      </c>
      <c r="U12">
        <f>SUMIF('December Raw Data'!$A:$A,'December Summary'!$A12,'December Raw Data'!S:S)</f>
        <v>0</v>
      </c>
      <c r="V12" s="25">
        <f t="shared" si="5"/>
        <v>0</v>
      </c>
      <c r="W12">
        <f>SUMIF('December Raw Data'!$A:$A,'December Summary'!$A12,'December Raw Data'!U:U)</f>
        <v>10</v>
      </c>
      <c r="X12">
        <f t="shared" si="3"/>
        <v>7.15</v>
      </c>
      <c r="Y12">
        <f t="shared" si="6"/>
        <v>0.71500000000000008</v>
      </c>
    </row>
    <row r="13" spans="1:25">
      <c r="A13" t="s">
        <v>11</v>
      </c>
      <c r="B13">
        <f>SUMIF('December Raw Data'!$A:$A,'December Summary'!$A13,'December Raw Data'!B:B)</f>
        <v>1</v>
      </c>
      <c r="C13">
        <f>SUMIF('December Raw Data'!$A:$A,'December Summary'!$A13,'December Raw Data'!C:C)</f>
        <v>0</v>
      </c>
      <c r="D13">
        <f t="shared" si="0"/>
        <v>1</v>
      </c>
      <c r="E13">
        <f>SUMIF('December Raw Data'!$A:$A,'December Summary'!$A13,'December Raw Data'!D:D)</f>
        <v>-3</v>
      </c>
      <c r="F13">
        <f>SUMIF('December Raw Data'!$A:$A,'December Summary'!$A13,'December Raw Data'!E:E)</f>
        <v>14</v>
      </c>
      <c r="G13">
        <f>SUMIF('December Raw Data'!$A:$A,'December Summary'!$A13,'December Raw Data'!F:F)</f>
        <v>13</v>
      </c>
      <c r="H13">
        <f t="shared" si="1"/>
        <v>27</v>
      </c>
      <c r="I13">
        <f>SUMIF('December Raw Data'!$A:$A,'December Summary'!$A13,'December Raw Data'!G:G)</f>
        <v>5</v>
      </c>
      <c r="J13">
        <f>SUMIF('December Raw Data'!$A:$A,'December Summary'!$A13,'December Raw Data'!H:H)</f>
        <v>5</v>
      </c>
      <c r="K13">
        <f>SUMIF('December Raw Data'!$A:$A,'December Summary'!$A13,'December Raw Data'!I:I)</f>
        <v>16</v>
      </c>
      <c r="L13">
        <f>SUMIF('December Raw Data'!$A:$A,'December Summary'!$A13,'December Raw Data'!J:J)</f>
        <v>28</v>
      </c>
      <c r="M13">
        <f>SUMIF('December Raw Data'!$A:$A,'December Summary'!$A13,'December Raw Data'!K:K)</f>
        <v>2</v>
      </c>
      <c r="N13">
        <f>SUMIF('December Raw Data'!$A:$A,'December Summary'!$A13,'December Raw Data'!L:L)</f>
        <v>0</v>
      </c>
      <c r="O13">
        <f>SUMIF('December Raw Data'!$A:$A,'December Summary'!$A13,'December Raw Data'!M:M)</f>
        <v>203</v>
      </c>
      <c r="P13" s="12">
        <f>AVERAGEIF('December Raw Data'!$A:$A,'December Summary'!$A13,'December Raw Data'!N:N)</f>
        <v>0.36969246031746034</v>
      </c>
      <c r="Q13" s="12">
        <f>AVERAGEIF('December Raw Data'!$A:$A,'December Summary'!$A13,'December Raw Data'!O:O)</f>
        <v>1.984126984126984E-3</v>
      </c>
      <c r="R13" s="12">
        <f>AVERAGEIF('December Raw Data'!$A:$A,'December Summary'!$A13,'December Raw Data'!P:P)</f>
        <v>6.4087301587301596E-2</v>
      </c>
      <c r="S13" s="12">
        <f>AVERAGEIF('December Raw Data'!$A:$A,'December Summary'!$A13,'December Raw Data'!Q:Q)</f>
        <v>0.30362103174603178</v>
      </c>
      <c r="T13">
        <f>SUMIF('December Raw Data'!$A:$A,'December Summary'!$A13,'December Raw Data'!R:R)</f>
        <v>52</v>
      </c>
      <c r="U13">
        <f>SUMIF('December Raw Data'!$A:$A,'December Summary'!$A13,'December Raw Data'!S:S)</f>
        <v>39</v>
      </c>
      <c r="V13" s="25">
        <f t="shared" si="5"/>
        <v>0.5714285714285714</v>
      </c>
      <c r="W13">
        <f>SUMIF('December Raw Data'!$A:$A,'December Summary'!$A13,'December Raw Data'!U:U)</f>
        <v>15</v>
      </c>
      <c r="X13">
        <f t="shared" si="3"/>
        <v>6.45</v>
      </c>
      <c r="Y13">
        <f t="shared" si="6"/>
        <v>0.43</v>
      </c>
    </row>
    <row r="14" spans="1:25">
      <c r="A14" t="s">
        <v>12</v>
      </c>
      <c r="B14">
        <f>SUMIF('December Raw Data'!$A:$A,'December Summary'!$A14,'December Raw Data'!B:B)</f>
        <v>1</v>
      </c>
      <c r="C14">
        <f>SUMIF('December Raw Data'!$A:$A,'December Summary'!$A14,'December Raw Data'!C:C)</f>
        <v>6</v>
      </c>
      <c r="D14">
        <f t="shared" si="0"/>
        <v>7</v>
      </c>
      <c r="E14">
        <f>SUMIF('December Raw Data'!$A:$A,'December Summary'!$A14,'December Raw Data'!D:D)</f>
        <v>0</v>
      </c>
      <c r="F14">
        <f>SUMIF('December Raw Data'!$A:$A,'December Summary'!$A14,'December Raw Data'!E:E)</f>
        <v>42</v>
      </c>
      <c r="G14">
        <f>SUMIF('December Raw Data'!$A:$A,'December Summary'!$A14,'December Raw Data'!F:F)</f>
        <v>39</v>
      </c>
      <c r="H14">
        <f t="shared" si="1"/>
        <v>81</v>
      </c>
      <c r="I14">
        <f>SUMIF('December Raw Data'!$A:$A,'December Summary'!$A14,'December Raw Data'!G:G)</f>
        <v>8</v>
      </c>
      <c r="J14">
        <f>SUMIF('December Raw Data'!$A:$A,'December Summary'!$A14,'December Raw Data'!H:H)</f>
        <v>1</v>
      </c>
      <c r="K14">
        <f>SUMIF('December Raw Data'!$A:$A,'December Summary'!$A14,'December Raw Data'!I:I)</f>
        <v>2</v>
      </c>
      <c r="L14">
        <f>SUMIF('December Raw Data'!$A:$A,'December Summary'!$A14,'December Raw Data'!J:J)</f>
        <v>19</v>
      </c>
      <c r="M14">
        <f>SUMIF('December Raw Data'!$A:$A,'December Summary'!$A14,'December Raw Data'!K:K)</f>
        <v>3</v>
      </c>
      <c r="N14">
        <f>SUMIF('December Raw Data'!$A:$A,'December Summary'!$A14,'December Raw Data'!L:L)</f>
        <v>7</v>
      </c>
      <c r="O14">
        <f>SUMIF('December Raw Data'!$A:$A,'December Summary'!$A14,'December Raw Data'!M:M)</f>
        <v>291</v>
      </c>
      <c r="P14" s="12">
        <f>AVERAGEIF('December Raw Data'!$A:$A,'December Summary'!$A14,'December Raw Data'!N:N)</f>
        <v>0.7856481481481481</v>
      </c>
      <c r="Q14" s="12">
        <f>AVERAGEIF('December Raw Data'!$A:$A,'December Summary'!$A14,'December Raw Data'!O:O)</f>
        <v>0.1373263888888889</v>
      </c>
      <c r="R14" s="12">
        <f>AVERAGEIF('December Raw Data'!$A:$A,'December Summary'!$A14,'December Raw Data'!P:P)</f>
        <v>5.000000000000001E-2</v>
      </c>
      <c r="S14" s="12">
        <f>AVERAGEIF('December Raw Data'!$A:$A,'December Summary'!$A14,'December Raw Data'!Q:Q)</f>
        <v>0.59832175925925923</v>
      </c>
      <c r="T14">
        <f>SUMIF('December Raw Data'!$A:$A,'December Summary'!$A14,'December Raw Data'!R:R)</f>
        <v>87</v>
      </c>
      <c r="U14">
        <f>SUMIF('December Raw Data'!$A:$A,'December Summary'!$A14,'December Raw Data'!S:S)</f>
        <v>67</v>
      </c>
      <c r="V14" s="25">
        <f t="shared" si="5"/>
        <v>0.56493506493506496</v>
      </c>
      <c r="W14">
        <f>SUMIF('December Raw Data'!$A:$A,'December Summary'!$A14,'December Raw Data'!U:U)</f>
        <v>13</v>
      </c>
      <c r="X14">
        <f t="shared" si="3"/>
        <v>12.55</v>
      </c>
      <c r="Y14">
        <f t="shared" si="6"/>
        <v>0.9653846153846154</v>
      </c>
    </row>
    <row r="15" spans="1:25">
      <c r="A15" t="s">
        <v>13</v>
      </c>
      <c r="B15">
        <f>SUMIF('December Raw Data'!$A:$A,'December Summary'!$A15,'December Raw Data'!B:B)</f>
        <v>4</v>
      </c>
      <c r="C15">
        <f>SUMIF('December Raw Data'!$A:$A,'December Summary'!$A15,'December Raw Data'!C:C)</f>
        <v>0</v>
      </c>
      <c r="D15">
        <f t="shared" si="0"/>
        <v>4</v>
      </c>
      <c r="E15">
        <f>SUMIF('December Raw Data'!$A:$A,'December Summary'!$A15,'December Raw Data'!D:D)</f>
        <v>0</v>
      </c>
      <c r="F15">
        <f>SUMIF('December Raw Data'!$A:$A,'December Summary'!$A15,'December Raw Data'!E:E)</f>
        <v>17</v>
      </c>
      <c r="G15">
        <f>SUMIF('December Raw Data'!$A:$A,'December Summary'!$A15,'December Raw Data'!F:F)</f>
        <v>13</v>
      </c>
      <c r="H15">
        <f t="shared" si="1"/>
        <v>30</v>
      </c>
      <c r="I15">
        <f>SUMIF('December Raw Data'!$A:$A,'December Summary'!$A15,'December Raw Data'!G:G)</f>
        <v>4</v>
      </c>
      <c r="J15">
        <f>SUMIF('December Raw Data'!$A:$A,'December Summary'!$A15,'December Raw Data'!H:H)</f>
        <v>1</v>
      </c>
      <c r="K15">
        <f>SUMIF('December Raw Data'!$A:$A,'December Summary'!$A15,'December Raw Data'!I:I)</f>
        <v>2</v>
      </c>
      <c r="L15">
        <f>SUMIF('December Raw Data'!$A:$A,'December Summary'!$A15,'December Raw Data'!J:J)</f>
        <v>15</v>
      </c>
      <c r="M15">
        <f>SUMIF('December Raw Data'!$A:$A,'December Summary'!$A15,'December Raw Data'!K:K)</f>
        <v>3</v>
      </c>
      <c r="N15">
        <f>SUMIF('December Raw Data'!$A:$A,'December Summary'!$A15,'December Raw Data'!L:L)</f>
        <v>1</v>
      </c>
      <c r="O15">
        <f>SUMIF('December Raw Data'!$A:$A,'December Summary'!$A15,'December Raw Data'!M:M)</f>
        <v>153</v>
      </c>
      <c r="P15" s="12">
        <f>AVERAGEIF('December Raw Data'!$A:$A,'December Summary'!$A15,'December Raw Data'!N:N)</f>
        <v>0.58177083333333324</v>
      </c>
      <c r="Q15" s="12">
        <f>AVERAGEIF('December Raw Data'!$A:$A,'December Summary'!$A15,'December Raw Data'!O:O)</f>
        <v>6.9704861111111099E-2</v>
      </c>
      <c r="R15" s="12">
        <f>AVERAGEIF('December Raw Data'!$A:$A,'December Summary'!$A15,'December Raw Data'!P:P)</f>
        <v>1.9097222222222224E-3</v>
      </c>
      <c r="S15" s="12">
        <f>AVERAGEIF('December Raw Data'!$A:$A,'December Summary'!$A15,'December Raw Data'!Q:Q)</f>
        <v>0.51015624999999998</v>
      </c>
      <c r="T15">
        <f>SUMIF('December Raw Data'!$A:$A,'December Summary'!$A15,'December Raw Data'!R:R)</f>
        <v>1</v>
      </c>
      <c r="U15">
        <f>SUMIF('December Raw Data'!$A:$A,'December Summary'!$A15,'December Raw Data'!S:S)</f>
        <v>1</v>
      </c>
      <c r="V15" s="25">
        <f t="shared" si="5"/>
        <v>0.5</v>
      </c>
      <c r="W15">
        <f>SUMIF('December Raw Data'!$A:$A,'December Summary'!$A15,'December Raw Data'!U:U)</f>
        <v>8</v>
      </c>
      <c r="X15">
        <f t="shared" si="3"/>
        <v>8.5500000000000025</v>
      </c>
      <c r="Y15">
        <f t="shared" si="6"/>
        <v>1.0687500000000003</v>
      </c>
    </row>
    <row r="16" spans="1:25">
      <c r="A16" t="s">
        <v>14</v>
      </c>
      <c r="B16">
        <f>SUMIF('December Raw Data'!$A:$A,'December Summary'!$A16,'December Raw Data'!B:B)</f>
        <v>4</v>
      </c>
      <c r="C16">
        <f>SUMIF('December Raw Data'!$A:$A,'December Summary'!$A16,'December Raw Data'!C:C)</f>
        <v>8</v>
      </c>
      <c r="D16">
        <f t="shared" si="0"/>
        <v>12</v>
      </c>
      <c r="E16">
        <f>SUMIF('December Raw Data'!$A:$A,'December Summary'!$A16,'December Raw Data'!D:D)</f>
        <v>-1</v>
      </c>
      <c r="F16">
        <f>SUMIF('December Raw Data'!$A:$A,'December Summary'!$A16,'December Raw Data'!E:E)</f>
        <v>29</v>
      </c>
      <c r="G16">
        <f>SUMIF('December Raw Data'!$A:$A,'December Summary'!$A16,'December Raw Data'!F:F)</f>
        <v>24</v>
      </c>
      <c r="H16">
        <f t="shared" si="1"/>
        <v>53</v>
      </c>
      <c r="I16">
        <f>SUMIF('December Raw Data'!$A:$A,'December Summary'!$A16,'December Raw Data'!G:G)</f>
        <v>4</v>
      </c>
      <c r="J16">
        <f>SUMIF('December Raw Data'!$A:$A,'December Summary'!$A16,'December Raw Data'!H:H)</f>
        <v>3</v>
      </c>
      <c r="K16">
        <f>SUMIF('December Raw Data'!$A:$A,'December Summary'!$A16,'December Raw Data'!I:I)</f>
        <v>6</v>
      </c>
      <c r="L16">
        <f>SUMIF('December Raw Data'!$A:$A,'December Summary'!$A16,'December Raw Data'!J:J)</f>
        <v>7</v>
      </c>
      <c r="M16">
        <f>SUMIF('December Raw Data'!$A:$A,'December Summary'!$A16,'December Raw Data'!K:K)</f>
        <v>18</v>
      </c>
      <c r="N16">
        <f>SUMIF('December Raw Data'!$A:$A,'December Summary'!$A16,'December Raw Data'!L:L)</f>
        <v>20</v>
      </c>
      <c r="O16">
        <f>SUMIF('December Raw Data'!$A:$A,'December Summary'!$A16,'December Raw Data'!M:M)</f>
        <v>348</v>
      </c>
      <c r="P16" s="12">
        <f>AVERAGEIF('December Raw Data'!$A:$A,'December Summary'!$A16,'December Raw Data'!N:N)</f>
        <v>0.81775793650793649</v>
      </c>
      <c r="Q16" s="12">
        <f>AVERAGEIF('December Raw Data'!$A:$A,'December Summary'!$A16,'December Raw Data'!O:O)</f>
        <v>0.15262896825396827</v>
      </c>
      <c r="R16" s="12">
        <f>AVERAGEIF('December Raw Data'!$A:$A,'December Summary'!$A16,'December Raw Data'!P:P)</f>
        <v>3.3134920634920635E-2</v>
      </c>
      <c r="S16" s="12">
        <f>AVERAGEIF('December Raw Data'!$A:$A,'December Summary'!$A16,'December Raw Data'!Q:Q)</f>
        <v>0.63199404761904776</v>
      </c>
      <c r="T16">
        <f>SUMIF('December Raw Data'!$A:$A,'December Summary'!$A16,'December Raw Data'!R:R)</f>
        <v>96</v>
      </c>
      <c r="U16">
        <f>SUMIF('December Raw Data'!$A:$A,'December Summary'!$A16,'December Raw Data'!S:S)</f>
        <v>106</v>
      </c>
      <c r="V16" s="25">
        <f t="shared" si="5"/>
        <v>0.47524752475247523</v>
      </c>
      <c r="W16">
        <f>SUMIF('December Raw Data'!$A:$A,'December Summary'!$A16,'December Raw Data'!U:U)</f>
        <v>15</v>
      </c>
      <c r="X16">
        <f t="shared" si="3"/>
        <v>13.1</v>
      </c>
      <c r="Y16">
        <f t="shared" si="6"/>
        <v>0.87333333333333329</v>
      </c>
    </row>
    <row r="17" spans="1:25">
      <c r="A17" t="s">
        <v>15</v>
      </c>
      <c r="B17">
        <f>SUMIF('December Raw Data'!$A:$A,'December Summary'!$A17,'December Raw Data'!B:B)</f>
        <v>2</v>
      </c>
      <c r="C17">
        <f>SUMIF('December Raw Data'!$A:$A,'December Summary'!$A17,'December Raw Data'!C:C)</f>
        <v>5</v>
      </c>
      <c r="D17">
        <f t="shared" si="0"/>
        <v>7</v>
      </c>
      <c r="E17">
        <f>SUMIF('December Raw Data'!$A:$A,'December Summary'!$A17,'December Raw Data'!D:D)</f>
        <v>3</v>
      </c>
      <c r="F17">
        <f>SUMIF('December Raw Data'!$A:$A,'December Summary'!$A17,'December Raw Data'!E:E)</f>
        <v>26</v>
      </c>
      <c r="G17">
        <f>SUMIF('December Raw Data'!$A:$A,'December Summary'!$A17,'December Raw Data'!F:F)</f>
        <v>20</v>
      </c>
      <c r="H17">
        <f t="shared" si="1"/>
        <v>46</v>
      </c>
      <c r="I17">
        <f>SUMIF('December Raw Data'!$A:$A,'December Summary'!$A17,'December Raw Data'!G:G)</f>
        <v>35</v>
      </c>
      <c r="J17">
        <f>SUMIF('December Raw Data'!$A:$A,'December Summary'!$A17,'December Raw Data'!H:H)</f>
        <v>0</v>
      </c>
      <c r="K17">
        <f>SUMIF('December Raw Data'!$A:$A,'December Summary'!$A17,'December Raw Data'!I:I)</f>
        <v>0</v>
      </c>
      <c r="L17">
        <f>SUMIF('December Raw Data'!$A:$A,'December Summary'!$A17,'December Raw Data'!J:J)</f>
        <v>10</v>
      </c>
      <c r="M17">
        <f>SUMIF('December Raw Data'!$A:$A,'December Summary'!$A17,'December Raw Data'!K:K)</f>
        <v>7</v>
      </c>
      <c r="N17">
        <f>SUMIF('December Raw Data'!$A:$A,'December Summary'!$A17,'December Raw Data'!L:L)</f>
        <v>10</v>
      </c>
      <c r="O17">
        <f>SUMIF('December Raw Data'!$A:$A,'December Summary'!$A17,'December Raw Data'!M:M)</f>
        <v>360</v>
      </c>
      <c r="P17" s="12">
        <f>AVERAGEIF('December Raw Data'!$A:$A,'December Summary'!$A17,'December Raw Data'!N:N)</f>
        <v>0.90620039682539677</v>
      </c>
      <c r="Q17" s="12">
        <f>AVERAGEIF('December Raw Data'!$A:$A,'December Summary'!$A17,'December Raw Data'!O:O)</f>
        <v>2.1825396825396828E-2</v>
      </c>
      <c r="R17" s="12">
        <f>AVERAGEIF('December Raw Data'!$A:$A,'December Summary'!$A17,'December Raw Data'!P:P)</f>
        <v>9.0178571428571427E-2</v>
      </c>
      <c r="S17" s="12">
        <f>AVERAGEIF('December Raw Data'!$A:$A,'December Summary'!$A17,'December Raw Data'!Q:Q)</f>
        <v>0.79365079365079372</v>
      </c>
      <c r="T17">
        <f>SUMIF('December Raw Data'!$A:$A,'December Summary'!$A17,'December Raw Data'!R:R)</f>
        <v>0</v>
      </c>
      <c r="U17">
        <f>SUMIF('December Raw Data'!$A:$A,'December Summary'!$A17,'December Raw Data'!S:S)</f>
        <v>0</v>
      </c>
      <c r="V17" s="25">
        <f t="shared" si="5"/>
        <v>0</v>
      </c>
      <c r="W17">
        <f>SUMIF('December Raw Data'!$A:$A,'December Summary'!$A17,'December Raw Data'!U:U)</f>
        <v>15</v>
      </c>
      <c r="X17">
        <f t="shared" si="3"/>
        <v>12.899999999999999</v>
      </c>
      <c r="Y17">
        <f t="shared" si="6"/>
        <v>0.85999999999999988</v>
      </c>
    </row>
    <row r="18" spans="1:25">
      <c r="A18" t="s">
        <v>16</v>
      </c>
      <c r="B18">
        <f>SUMIF('December Raw Data'!$A:$A,'December Summary'!$A18,'December Raw Data'!B:B)</f>
        <v>2</v>
      </c>
      <c r="C18">
        <f>SUMIF('December Raw Data'!$A:$A,'December Summary'!$A18,'December Raw Data'!C:C)</f>
        <v>2</v>
      </c>
      <c r="D18">
        <f t="shared" si="0"/>
        <v>4</v>
      </c>
      <c r="E18">
        <f>SUMIF('December Raw Data'!$A:$A,'December Summary'!$A18,'December Raw Data'!D:D)</f>
        <v>-1</v>
      </c>
      <c r="F18">
        <f>SUMIF('December Raw Data'!$A:$A,'December Summary'!$A18,'December Raw Data'!E:E)</f>
        <v>13</v>
      </c>
      <c r="G18">
        <f>SUMIF('December Raw Data'!$A:$A,'December Summary'!$A18,'December Raw Data'!F:F)</f>
        <v>10</v>
      </c>
      <c r="H18">
        <f t="shared" si="1"/>
        <v>23</v>
      </c>
      <c r="I18">
        <f>SUMIF('December Raw Data'!$A:$A,'December Summary'!$A18,'December Raw Data'!G:G)</f>
        <v>7</v>
      </c>
      <c r="J18">
        <f>SUMIF('December Raw Data'!$A:$A,'December Summary'!$A18,'December Raw Data'!H:H)</f>
        <v>3</v>
      </c>
      <c r="K18">
        <f>SUMIF('December Raw Data'!$A:$A,'December Summary'!$A18,'December Raw Data'!I:I)</f>
        <v>8</v>
      </c>
      <c r="L18">
        <f>SUMIF('December Raw Data'!$A:$A,'December Summary'!$A18,'December Raw Data'!J:J)</f>
        <v>22</v>
      </c>
      <c r="M18">
        <f>SUMIF('December Raw Data'!$A:$A,'December Summary'!$A18,'December Raw Data'!K:K)</f>
        <v>2</v>
      </c>
      <c r="N18">
        <f>SUMIF('December Raw Data'!$A:$A,'December Summary'!$A18,'December Raw Data'!L:L)</f>
        <v>2</v>
      </c>
      <c r="O18">
        <f>SUMIF('December Raw Data'!$A:$A,'December Summary'!$A18,'December Raw Data'!M:M)</f>
        <v>267</v>
      </c>
      <c r="P18" s="12">
        <f>AVERAGEIF('December Raw Data'!$A:$A,'December Summary'!$A18,'December Raw Data'!N:N)</f>
        <v>0.62436342592592586</v>
      </c>
      <c r="Q18" s="12">
        <f>AVERAGEIF('December Raw Data'!$A:$A,'December Summary'!$A18,'December Raw Data'!O:O)</f>
        <v>4.1087962962962962E-3</v>
      </c>
      <c r="R18" s="12">
        <f>AVERAGEIF('December Raw Data'!$A:$A,'December Summary'!$A18,'December Raw Data'!P:P)</f>
        <v>4.6006944444444448E-2</v>
      </c>
      <c r="S18" s="12">
        <f>AVERAGEIF('December Raw Data'!$A:$A,'December Summary'!$A18,'December Raw Data'!Q:Q)</f>
        <v>0.57424768518518521</v>
      </c>
      <c r="T18">
        <f>SUMIF('December Raw Data'!$A:$A,'December Summary'!$A18,'December Raw Data'!R:R)</f>
        <v>0</v>
      </c>
      <c r="U18">
        <f>SUMIF('December Raw Data'!$A:$A,'December Summary'!$A18,'December Raw Data'!S:S)</f>
        <v>0</v>
      </c>
      <c r="V18" s="25">
        <f t="shared" si="5"/>
        <v>0</v>
      </c>
      <c r="W18">
        <f>SUMIF('December Raw Data'!$A:$A,'December Summary'!$A18,'December Raw Data'!U:U)</f>
        <v>13</v>
      </c>
      <c r="X18">
        <f t="shared" si="3"/>
        <v>7.8</v>
      </c>
      <c r="Y18">
        <f t="shared" si="6"/>
        <v>0.6</v>
      </c>
    </row>
    <row r="19" spans="1:25">
      <c r="A19" t="s">
        <v>17</v>
      </c>
      <c r="B19">
        <f>SUMIF('December Raw Data'!$A:$A,'December Summary'!$A19,'December Raw Data'!B:B)</f>
        <v>0</v>
      </c>
      <c r="C19">
        <f>SUMIF('December Raw Data'!$A:$A,'December Summary'!$A19,'December Raw Data'!C:C)</f>
        <v>0</v>
      </c>
      <c r="D19">
        <f t="shared" si="0"/>
        <v>0</v>
      </c>
      <c r="E19">
        <f>SUMIF('December Raw Data'!$A:$A,'December Summary'!$A19,'December Raw Data'!D:D)</f>
        <v>-1</v>
      </c>
      <c r="F19">
        <f>SUMIF('December Raw Data'!$A:$A,'December Summary'!$A19,'December Raw Data'!E:E)</f>
        <v>0</v>
      </c>
      <c r="G19">
        <f>SUMIF('December Raw Data'!$A:$A,'December Summary'!$A19,'December Raw Data'!F:F)</f>
        <v>0</v>
      </c>
      <c r="H19">
        <f t="shared" si="1"/>
        <v>0</v>
      </c>
      <c r="I19">
        <f>SUMIF('December Raw Data'!$A:$A,'December Summary'!$A19,'December Raw Data'!G:G)</f>
        <v>1</v>
      </c>
      <c r="J19">
        <f>SUMIF('December Raw Data'!$A:$A,'December Summary'!$A19,'December Raw Data'!H:H)</f>
        <v>0</v>
      </c>
      <c r="K19">
        <f>SUMIF('December Raw Data'!$A:$A,'December Summary'!$A19,'December Raw Data'!I:I)</f>
        <v>0</v>
      </c>
      <c r="L19">
        <f>SUMIF('December Raw Data'!$A:$A,'December Summary'!$A19,'December Raw Data'!J:J)</f>
        <v>2</v>
      </c>
      <c r="M19">
        <f>SUMIF('December Raw Data'!$A:$A,'December Summary'!$A19,'December Raw Data'!K:K)</f>
        <v>0</v>
      </c>
      <c r="N19">
        <f>SUMIF('December Raw Data'!$A:$A,'December Summary'!$A19,'December Raw Data'!L:L)</f>
        <v>0</v>
      </c>
      <c r="O19">
        <f>SUMIF('December Raw Data'!$A:$A,'December Summary'!$A19,'December Raw Data'!M:M)</f>
        <v>13</v>
      </c>
      <c r="P19" s="12">
        <f>AVERAGEIF('December Raw Data'!$A:$A,'December Summary'!$A19,'December Raw Data'!N:N)</f>
        <v>0.18958333333333333</v>
      </c>
      <c r="Q19" s="12">
        <f>AVERAGEIF('December Raw Data'!$A:$A,'December Summary'!$A19,'December Raw Data'!O:O)</f>
        <v>0</v>
      </c>
      <c r="R19" s="12">
        <f>AVERAGEIF('December Raw Data'!$A:$A,'December Summary'!$A19,'December Raw Data'!P:P)</f>
        <v>0</v>
      </c>
      <c r="S19" s="12">
        <f>AVERAGEIF('December Raw Data'!$A:$A,'December Summary'!$A19,'December Raw Data'!Q:Q)</f>
        <v>0.18958333333333333</v>
      </c>
      <c r="T19">
        <f>SUMIF('December Raw Data'!$A:$A,'December Summary'!$A19,'December Raw Data'!R:R)</f>
        <v>0</v>
      </c>
      <c r="U19">
        <f>SUMIF('December Raw Data'!$A:$A,'December Summary'!$A19,'December Raw Data'!S:S)</f>
        <v>0</v>
      </c>
      <c r="V19" s="25">
        <f t="shared" si="5"/>
        <v>0</v>
      </c>
      <c r="W19">
        <f>SUMIF('December Raw Data'!$A:$A,'December Summary'!$A19,'December Raw Data'!U:U)</f>
        <v>2</v>
      </c>
      <c r="X19">
        <f t="shared" si="3"/>
        <v>0.1</v>
      </c>
      <c r="Y19">
        <f t="shared" si="6"/>
        <v>0.05</v>
      </c>
    </row>
    <row r="20" spans="1:25">
      <c r="A20" t="s">
        <v>25</v>
      </c>
      <c r="B20">
        <f>SUMIF('December Raw Data'!$A:$A,'December Summary'!$A20,'December Raw Data'!B:B)</f>
        <v>0</v>
      </c>
      <c r="C20">
        <f>SUMIF('December Raw Data'!$A:$A,'December Summary'!$A20,'December Raw Data'!C:C)</f>
        <v>2</v>
      </c>
      <c r="D20">
        <f t="shared" si="0"/>
        <v>2</v>
      </c>
      <c r="E20">
        <f>SUMIF('December Raw Data'!$A:$A,'December Summary'!$A20,'December Raw Data'!D:D)</f>
        <v>1</v>
      </c>
      <c r="F20">
        <f>SUMIF('December Raw Data'!$A:$A,'December Summary'!$A20,'December Raw Data'!E:E)</f>
        <v>8</v>
      </c>
      <c r="G20">
        <f>SUMIF('December Raw Data'!$A:$A,'December Summary'!$A20,'December Raw Data'!F:F)</f>
        <v>7</v>
      </c>
      <c r="H20">
        <f t="shared" si="1"/>
        <v>15</v>
      </c>
      <c r="I20">
        <f>SUMIF('December Raw Data'!$A:$A,'December Summary'!$A20,'December Raw Data'!G:G)</f>
        <v>1</v>
      </c>
      <c r="J20">
        <f>SUMIF('December Raw Data'!$A:$A,'December Summary'!$A20,'December Raw Data'!H:H)</f>
        <v>3</v>
      </c>
      <c r="K20">
        <f>SUMIF('December Raw Data'!$A:$A,'December Summary'!$A20,'December Raw Data'!I:I)</f>
        <v>9</v>
      </c>
      <c r="L20">
        <f>SUMIF('December Raw Data'!$A:$A,'December Summary'!$A20,'December Raw Data'!J:J)</f>
        <v>20</v>
      </c>
      <c r="M20">
        <f>SUMIF('December Raw Data'!$A:$A,'December Summary'!$A20,'December Raw Data'!K:K)</f>
        <v>7</v>
      </c>
      <c r="N20">
        <f>SUMIF('December Raw Data'!$A:$A,'December Summary'!$A20,'December Raw Data'!L:L)</f>
        <v>3</v>
      </c>
      <c r="O20">
        <f>SUMIF('December Raw Data'!$A:$A,'December Summary'!$A20,'December Raw Data'!M:M)</f>
        <v>176</v>
      </c>
      <c r="P20" s="12">
        <f>AVERAGEIF('December Raw Data'!$A:$A,'December Summary'!$A20,'December Raw Data'!N:N)</f>
        <v>0.33373015873015877</v>
      </c>
      <c r="Q20" s="12">
        <f>AVERAGEIF('December Raw Data'!$A:$A,'December Summary'!$A20,'December Raw Data'!O:O)</f>
        <v>0</v>
      </c>
      <c r="R20" s="12">
        <f>AVERAGEIF('December Raw Data'!$A:$A,'December Summary'!$A20,'December Raw Data'!P:P)</f>
        <v>2.9414682539682539E-2</v>
      </c>
      <c r="S20" s="12">
        <f>AVERAGEIF('December Raw Data'!$A:$A,'December Summary'!$A20,'December Raw Data'!Q:Q)</f>
        <v>0.30431547619047622</v>
      </c>
      <c r="T20">
        <f>SUMIF('December Raw Data'!$A:$A,'December Summary'!$A20,'December Raw Data'!R:R)</f>
        <v>1</v>
      </c>
      <c r="U20">
        <f>SUMIF('December Raw Data'!$A:$A,'December Summary'!$A20,'December Raw Data'!S:S)</f>
        <v>4</v>
      </c>
      <c r="V20" s="25">
        <f t="shared" si="5"/>
        <v>0.2</v>
      </c>
      <c r="W20">
        <f>SUMIF('December Raw Data'!$A:$A,'December Summary'!$A20,'December Raw Data'!U:U)</f>
        <v>15</v>
      </c>
      <c r="X20">
        <f t="shared" si="3"/>
        <v>5.15</v>
      </c>
      <c r="Y20">
        <f t="shared" si="6"/>
        <v>0.34333333333333338</v>
      </c>
    </row>
    <row r="21" spans="1:25">
      <c r="A21" t="s">
        <v>23</v>
      </c>
      <c r="B21">
        <f>SUMIF('December Raw Data'!$A:$A,'December Summary'!$A21,'December Raw Data'!B:B)</f>
        <v>0</v>
      </c>
      <c r="C21">
        <f>SUMIF('December Raw Data'!$A:$A,'December Summary'!$A21,'December Raw Data'!C:C)</f>
        <v>0</v>
      </c>
      <c r="D21">
        <f t="shared" si="0"/>
        <v>0</v>
      </c>
      <c r="E21">
        <f>SUMIF('December Raw Data'!$A:$A,'December Summary'!$A21,'December Raw Data'!D:D)</f>
        <v>-1</v>
      </c>
      <c r="F21">
        <f>SUMIF('December Raw Data'!$A:$A,'December Summary'!$A21,'December Raw Data'!E:E)</f>
        <v>2</v>
      </c>
      <c r="G21">
        <f>SUMIF('December Raw Data'!$A:$A,'December Summary'!$A21,'December Raw Data'!F:F)</f>
        <v>2</v>
      </c>
      <c r="H21">
        <f t="shared" si="1"/>
        <v>4</v>
      </c>
      <c r="I21">
        <f>SUMIF('December Raw Data'!$A:$A,'December Summary'!$A21,'December Raw Data'!G:G)</f>
        <v>1</v>
      </c>
      <c r="J21">
        <f>SUMIF('December Raw Data'!$A:$A,'December Summary'!$A21,'December Raw Data'!H:H)</f>
        <v>1</v>
      </c>
      <c r="K21">
        <f>SUMIF('December Raw Data'!$A:$A,'December Summary'!$A21,'December Raw Data'!I:I)</f>
        <v>2</v>
      </c>
      <c r="L21">
        <f>SUMIF('December Raw Data'!$A:$A,'December Summary'!$A21,'December Raw Data'!J:J)</f>
        <v>1</v>
      </c>
      <c r="M21">
        <f>SUMIF('December Raw Data'!$A:$A,'December Summary'!$A21,'December Raw Data'!K:K)</f>
        <v>0</v>
      </c>
      <c r="N21">
        <f>SUMIF('December Raw Data'!$A:$A,'December Summary'!$A21,'December Raw Data'!L:L)</f>
        <v>1</v>
      </c>
      <c r="O21">
        <f>SUMIF('December Raw Data'!$A:$A,'December Summary'!$A21,'December Raw Data'!M:M)</f>
        <v>33</v>
      </c>
      <c r="P21" s="12">
        <f>AVERAGEIF('December Raw Data'!$A:$A,'December Summary'!$A21,'December Raw Data'!N:N)</f>
        <v>0.46909722222222217</v>
      </c>
      <c r="Q21" s="12">
        <f>AVERAGEIF('December Raw Data'!$A:$A,'December Summary'!$A21,'December Raw Data'!O:O)</f>
        <v>0</v>
      </c>
      <c r="R21" s="12">
        <f>AVERAGEIF('December Raw Data'!$A:$A,'December Summary'!$A21,'December Raw Data'!P:P)</f>
        <v>7.9861111111111122E-3</v>
      </c>
      <c r="S21" s="12">
        <f>AVERAGEIF('December Raw Data'!$A:$A,'December Summary'!$A21,'December Raw Data'!Q:Q)</f>
        <v>0.46111111111111108</v>
      </c>
      <c r="T21">
        <f>SUMIF('December Raw Data'!$A:$A,'December Summary'!$A21,'December Raw Data'!R:R)</f>
        <v>0</v>
      </c>
      <c r="U21">
        <f>SUMIF('December Raw Data'!$A:$A,'December Summary'!$A21,'December Raw Data'!S:S)</f>
        <v>0</v>
      </c>
      <c r="V21" s="25">
        <f t="shared" si="5"/>
        <v>0</v>
      </c>
      <c r="W21">
        <f>SUMIF('December Raw Data'!$A:$A,'December Summary'!$A21,'December Raw Data'!U:U)</f>
        <v>2</v>
      </c>
      <c r="X21">
        <f t="shared" si="3"/>
        <v>0.30000000000000004</v>
      </c>
      <c r="Y21">
        <f t="shared" si="6"/>
        <v>0.15000000000000002</v>
      </c>
    </row>
    <row r="22" spans="1:25">
      <c r="A22" t="s">
        <v>20</v>
      </c>
      <c r="B22">
        <f>SUMIF('December Raw Data'!$A:$A,'December Summary'!$A22,'December Raw Data'!B:B)</f>
        <v>0</v>
      </c>
      <c r="C22">
        <f>SUMIF('December Raw Data'!$A:$A,'December Summary'!$A22,'December Raw Data'!C:C)</f>
        <v>0</v>
      </c>
      <c r="D22">
        <f t="shared" si="0"/>
        <v>0</v>
      </c>
      <c r="E22">
        <f>SUMIF('December Raw Data'!$A:$A,'December Summary'!$A22,'December Raw Data'!D:D)</f>
        <v>-3</v>
      </c>
      <c r="F22">
        <f>SUMIF('December Raw Data'!$A:$A,'December Summary'!$A22,'December Raw Data'!E:E)</f>
        <v>8</v>
      </c>
      <c r="G22">
        <f>SUMIF('December Raw Data'!$A:$A,'December Summary'!$A22,'December Raw Data'!F:F)</f>
        <v>7</v>
      </c>
      <c r="H22">
        <f t="shared" si="1"/>
        <v>15</v>
      </c>
      <c r="I22">
        <f>SUMIF('December Raw Data'!$A:$A,'December Summary'!$A22,'December Raw Data'!G:G)</f>
        <v>3</v>
      </c>
      <c r="J22">
        <f>SUMIF('December Raw Data'!$A:$A,'December Summary'!$A22,'December Raw Data'!H:H)</f>
        <v>0</v>
      </c>
      <c r="K22">
        <f>SUMIF('December Raw Data'!$A:$A,'December Summary'!$A22,'December Raw Data'!I:I)</f>
        <v>0</v>
      </c>
      <c r="L22">
        <f>SUMIF('December Raw Data'!$A:$A,'December Summary'!$A22,'December Raw Data'!J:J)</f>
        <v>3</v>
      </c>
      <c r="M22">
        <f>SUMIF('December Raw Data'!$A:$A,'December Summary'!$A22,'December Raw Data'!K:K)</f>
        <v>0</v>
      </c>
      <c r="N22">
        <f>SUMIF('December Raw Data'!$A:$A,'December Summary'!$A22,'December Raw Data'!L:L)</f>
        <v>1</v>
      </c>
      <c r="O22">
        <f>SUMIF('December Raw Data'!$A:$A,'December Summary'!$A22,'December Raw Data'!M:M)</f>
        <v>89</v>
      </c>
      <c r="P22" s="12">
        <f>AVERAGEIF('December Raw Data'!$A:$A,'December Summary'!$A22,'December Raw Data'!N:N)</f>
        <v>0.51055555555555554</v>
      </c>
      <c r="Q22" s="12">
        <f>AVERAGEIF('December Raw Data'!$A:$A,'December Summary'!$A22,'December Raw Data'!O:O)</f>
        <v>5.5555555555555556E-4</v>
      </c>
      <c r="R22" s="12">
        <f>AVERAGEIF('December Raw Data'!$A:$A,'December Summary'!$A22,'December Raw Data'!P:P)</f>
        <v>0</v>
      </c>
      <c r="S22" s="12">
        <f>AVERAGEIF('December Raw Data'!$A:$A,'December Summary'!$A22,'December Raw Data'!Q:Q)</f>
        <v>0.51</v>
      </c>
      <c r="T22">
        <f>SUMIF('December Raw Data'!$A:$A,'December Summary'!$A22,'December Raw Data'!R:R)</f>
        <v>3</v>
      </c>
      <c r="U22">
        <f>SUMIF('December Raw Data'!$A:$A,'December Summary'!$A22,'December Raw Data'!S:S)</f>
        <v>3</v>
      </c>
      <c r="V22" s="25">
        <f t="shared" si="5"/>
        <v>0.5</v>
      </c>
      <c r="W22">
        <f>SUMIF('December Raw Data'!$A:$A,'December Summary'!$A22,'December Raw Data'!U:U)</f>
        <v>6</v>
      </c>
      <c r="X22">
        <f t="shared" si="3"/>
        <v>1.05</v>
      </c>
      <c r="Y22">
        <f t="shared" si="6"/>
        <v>0.17500000000000002</v>
      </c>
    </row>
    <row r="23" spans="1:25">
      <c r="A23" t="s">
        <v>66</v>
      </c>
      <c r="B23">
        <f>SUMIF('December Raw Data'!$A:$A,'December Summary'!$A23,'December Raw Data'!B:B)</f>
        <v>1</v>
      </c>
      <c r="C23">
        <f>SUMIF('December Raw Data'!$A:$A,'December Summary'!$A23,'December Raw Data'!C:C)</f>
        <v>5</v>
      </c>
      <c r="D23">
        <f t="shared" si="0"/>
        <v>6</v>
      </c>
      <c r="E23">
        <f>SUMIF('December Raw Data'!$A:$A,'December Summary'!$A23,'December Raw Data'!D:D)</f>
        <v>0</v>
      </c>
      <c r="F23">
        <f>SUMIF('December Raw Data'!$A:$A,'December Summary'!$A23,'December Raw Data'!E:E)</f>
        <v>12</v>
      </c>
      <c r="G23">
        <f>SUMIF('December Raw Data'!$A:$A,'December Summary'!$A23,'December Raw Data'!F:F)</f>
        <v>10</v>
      </c>
      <c r="H23">
        <f t="shared" si="1"/>
        <v>22</v>
      </c>
      <c r="I23">
        <f>SUMIF('December Raw Data'!$A:$A,'December Summary'!$A23,'December Raw Data'!G:G)</f>
        <v>7</v>
      </c>
      <c r="J23">
        <f>SUMIF('December Raw Data'!$A:$A,'December Summary'!$A23,'December Raw Data'!H:H)</f>
        <v>0</v>
      </c>
      <c r="K23">
        <f>SUMIF('December Raw Data'!$A:$A,'December Summary'!$A23,'December Raw Data'!I:I)</f>
        <v>0</v>
      </c>
      <c r="L23">
        <f>SUMIF('December Raw Data'!$A:$A,'December Summary'!$A23,'December Raw Data'!J:J)</f>
        <v>10</v>
      </c>
      <c r="M23">
        <f>SUMIF('December Raw Data'!$A:$A,'December Summary'!$A23,'December Raw Data'!K:K)</f>
        <v>2</v>
      </c>
      <c r="N23">
        <f>SUMIF('December Raw Data'!$A:$A,'December Summary'!$A23,'December Raw Data'!L:L)</f>
        <v>5</v>
      </c>
      <c r="O23">
        <f>SUMIF('December Raw Data'!$A:$A,'December Summary'!$A23,'December Raw Data'!M:M)</f>
        <v>227</v>
      </c>
      <c r="P23" s="12">
        <f>AVERAGEIF('December Raw Data'!$A:$A,'December Summary'!$A23,'December Raw Data'!N:N)</f>
        <v>0.68409722222222225</v>
      </c>
      <c r="Q23" s="12">
        <f>AVERAGEIF('December Raw Data'!$A:$A,'December Summary'!$A23,'December Raw Data'!O:O)</f>
        <v>5.1458333333333328E-2</v>
      </c>
      <c r="R23" s="12">
        <f>AVERAGEIF('December Raw Data'!$A:$A,'December Summary'!$A23,'December Raw Data'!P:P)</f>
        <v>4.0138888888888891E-2</v>
      </c>
      <c r="S23" s="12">
        <f>AVERAGEIF('December Raw Data'!$A:$A,'December Summary'!$A23,'December Raw Data'!Q:Q)</f>
        <v>0.59250000000000003</v>
      </c>
      <c r="T23">
        <f>SUMIF('December Raw Data'!$A:$A,'December Summary'!$A23,'December Raw Data'!R:R)</f>
        <v>0</v>
      </c>
      <c r="U23">
        <f>SUMIF('December Raw Data'!$A:$A,'December Summary'!$A23,'December Raw Data'!S:S)</f>
        <v>0</v>
      </c>
      <c r="V23" s="25">
        <f t="shared" si="5"/>
        <v>0</v>
      </c>
      <c r="W23">
        <f>SUMIF('December Raw Data'!$A:$A,'December Summary'!$A23,'December Raw Data'!U:U)</f>
        <v>11</v>
      </c>
      <c r="X23">
        <f t="shared" si="3"/>
        <v>6.6000000000000005</v>
      </c>
      <c r="Y23">
        <f t="shared" si="6"/>
        <v>0.60000000000000009</v>
      </c>
    </row>
    <row r="24" spans="1:25">
      <c r="A24" t="s">
        <v>55</v>
      </c>
      <c r="B24">
        <f>SUMIF('December Raw Data'!$A:$A,'December Summary'!$A24,'December Raw Data'!B:B)</f>
        <v>2</v>
      </c>
      <c r="C24">
        <f>SUMIF('December Raw Data'!$A:$A,'December Summary'!$A24,'December Raw Data'!C:C)</f>
        <v>3</v>
      </c>
      <c r="D24">
        <f t="shared" si="0"/>
        <v>5</v>
      </c>
      <c r="E24">
        <f>SUMIF('December Raw Data'!$A:$A,'December Summary'!$A24,'December Raw Data'!D:D)</f>
        <v>4</v>
      </c>
      <c r="F24">
        <f>SUMIF('December Raw Data'!$A:$A,'December Summary'!$A24,'December Raw Data'!E:E)</f>
        <v>28</v>
      </c>
      <c r="G24">
        <f>SUMIF('December Raw Data'!$A:$A,'December Summary'!$A24,'December Raw Data'!F:F)</f>
        <v>24</v>
      </c>
      <c r="H24">
        <f t="shared" si="1"/>
        <v>52</v>
      </c>
      <c r="I24">
        <f>SUMIF('December Raw Data'!$A:$A,'December Summary'!$A24,'December Raw Data'!G:G)</f>
        <v>3</v>
      </c>
      <c r="J24">
        <f>SUMIF('December Raw Data'!$A:$A,'December Summary'!$A24,'December Raw Data'!H:H)</f>
        <v>1</v>
      </c>
      <c r="K24">
        <f>SUMIF('December Raw Data'!$A:$A,'December Summary'!$A24,'December Raw Data'!I:I)</f>
        <v>2</v>
      </c>
      <c r="L24">
        <f>SUMIF('December Raw Data'!$A:$A,'December Summary'!$A24,'December Raw Data'!J:J)</f>
        <v>23</v>
      </c>
      <c r="M24">
        <f>SUMIF('December Raw Data'!$A:$A,'December Summary'!$A24,'December Raw Data'!K:K)</f>
        <v>2</v>
      </c>
      <c r="N24">
        <f>SUMIF('December Raw Data'!$A:$A,'December Summary'!$A24,'December Raw Data'!L:L)</f>
        <v>3</v>
      </c>
      <c r="O24">
        <f>SUMIF('December Raw Data'!$A:$A,'December Summary'!$A24,'December Raw Data'!M:M)</f>
        <v>270</v>
      </c>
      <c r="P24" s="12">
        <f>AVERAGEIF('December Raw Data'!$A:$A,'December Summary'!$A24,'December Raw Data'!N:N)</f>
        <v>0.61145833333333333</v>
      </c>
      <c r="Q24" s="12">
        <f>AVERAGEIF('December Raw Data'!$A:$A,'December Summary'!$A24,'December Raw Data'!O:O)</f>
        <v>5.213293650793651E-2</v>
      </c>
      <c r="R24" s="12">
        <f>AVERAGEIF('December Raw Data'!$A:$A,'December Summary'!$A24,'December Raw Data'!P:P)</f>
        <v>4.96031746031746E-4</v>
      </c>
      <c r="S24" s="12">
        <f>AVERAGEIF('December Raw Data'!$A:$A,'December Summary'!$A24,'December Raw Data'!Q:Q)</f>
        <v>0.55882936507936498</v>
      </c>
      <c r="T24">
        <f>SUMIF('December Raw Data'!$A:$A,'December Summary'!$A24,'December Raw Data'!R:R)</f>
        <v>2</v>
      </c>
      <c r="U24">
        <f>SUMIF('December Raw Data'!$A:$A,'December Summary'!$A24,'December Raw Data'!S:S)</f>
        <v>6</v>
      </c>
      <c r="V24" s="25">
        <f t="shared" si="5"/>
        <v>0.25</v>
      </c>
      <c r="W24">
        <f>SUMIF('December Raw Data'!$A:$A,'December Summary'!$A24,'December Raw Data'!U:U)</f>
        <v>15</v>
      </c>
      <c r="X24">
        <f t="shared" si="3"/>
        <v>10.9</v>
      </c>
      <c r="Y24">
        <f t="shared" si="6"/>
        <v>0.72666666666666668</v>
      </c>
    </row>
    <row r="25" spans="1:25">
      <c r="A25" t="s">
        <v>60</v>
      </c>
      <c r="B25">
        <f>SUMIF('December Raw Data'!$A:$A,'December Summary'!$A25,'December Raw Data'!B:B)</f>
        <v>1</v>
      </c>
      <c r="C25">
        <f>SUMIF('December Raw Data'!$A:$A,'December Summary'!$A25,'December Raw Data'!C:C)</f>
        <v>1</v>
      </c>
      <c r="D25">
        <f t="shared" si="0"/>
        <v>2</v>
      </c>
      <c r="E25">
        <f>SUMIF('December Raw Data'!$A:$A,'December Summary'!$A25,'December Raw Data'!D:D)</f>
        <v>-1</v>
      </c>
      <c r="F25">
        <f>SUMIF('December Raw Data'!$A:$A,'December Summary'!$A25,'December Raw Data'!E:E)</f>
        <v>6</v>
      </c>
      <c r="G25">
        <f>SUMIF('December Raw Data'!$A:$A,'December Summary'!$A25,'December Raw Data'!F:F)</f>
        <v>5</v>
      </c>
      <c r="H25">
        <f t="shared" si="1"/>
        <v>11</v>
      </c>
      <c r="I25">
        <f>SUMIF('December Raw Data'!$A:$A,'December Summary'!$A25,'December Raw Data'!G:G)</f>
        <v>4</v>
      </c>
      <c r="J25">
        <f>SUMIF('December Raw Data'!$A:$A,'December Summary'!$A25,'December Raw Data'!H:H)</f>
        <v>2</v>
      </c>
      <c r="K25">
        <f>SUMIF('December Raw Data'!$A:$A,'December Summary'!$A25,'December Raw Data'!I:I)</f>
        <v>4</v>
      </c>
      <c r="L25">
        <f>SUMIF('December Raw Data'!$A:$A,'December Summary'!$A25,'December Raw Data'!J:J)</f>
        <v>7</v>
      </c>
      <c r="M25">
        <f>SUMIF('December Raw Data'!$A:$A,'December Summary'!$A25,'December Raw Data'!K:K)</f>
        <v>1</v>
      </c>
      <c r="N25">
        <f>SUMIF('December Raw Data'!$A:$A,'December Summary'!$A25,'December Raw Data'!L:L)</f>
        <v>2</v>
      </c>
      <c r="O25">
        <f>SUMIF('December Raw Data'!$A:$A,'December Summary'!$A25,'December Raw Data'!M:M)</f>
        <v>121</v>
      </c>
      <c r="P25" s="12">
        <f>AVERAGEIF('December Raw Data'!$A:$A,'December Summary'!$A25,'December Raw Data'!N:N)</f>
        <v>0.61944444444444446</v>
      </c>
      <c r="Q25" s="12">
        <f>AVERAGEIF('December Raw Data'!$A:$A,'December Summary'!$A25,'December Raw Data'!O:O)</f>
        <v>1.3888888888888889E-3</v>
      </c>
      <c r="R25" s="12">
        <f>AVERAGEIF('December Raw Data'!$A:$A,'December Summary'!$A25,'December Raw Data'!P:P)</f>
        <v>2.3495370370370371E-2</v>
      </c>
      <c r="S25" s="12">
        <f>AVERAGEIF('December Raw Data'!$A:$A,'December Summary'!$A25,'December Raw Data'!Q:Q)</f>
        <v>0.59328703703703711</v>
      </c>
      <c r="T25">
        <f>SUMIF('December Raw Data'!$A:$A,'December Summary'!$A25,'December Raw Data'!R:R)</f>
        <v>0</v>
      </c>
      <c r="U25">
        <f>SUMIF('December Raw Data'!$A:$A,'December Summary'!$A25,'December Raw Data'!S:S)</f>
        <v>0</v>
      </c>
      <c r="V25" s="25">
        <f t="shared" si="5"/>
        <v>0</v>
      </c>
      <c r="W25">
        <f>SUMIF('December Raw Data'!$A:$A,'December Summary'!$A25,'December Raw Data'!U:U)</f>
        <v>6</v>
      </c>
      <c r="X25">
        <f t="shared" si="3"/>
        <v>3.3500000000000005</v>
      </c>
      <c r="Y25">
        <f t="shared" si="6"/>
        <v>0.55833333333333346</v>
      </c>
    </row>
    <row r="26" spans="1:25">
      <c r="A26" t="str">
        <f>'December Raw Data'!A299</f>
        <v>T. Wingels C</v>
      </c>
      <c r="B26">
        <f>SUMIF('December Raw Data'!$A:$A,'December Summary'!$A26,'December Raw Data'!B:B)</f>
        <v>0</v>
      </c>
      <c r="C26">
        <f>SUMIF('December Raw Data'!$A:$A,'December Summary'!$A26,'December Raw Data'!C:C)</f>
        <v>0</v>
      </c>
      <c r="D26">
        <f t="shared" si="0"/>
        <v>0</v>
      </c>
      <c r="E26">
        <f>SUMIF('December Raw Data'!$A:$A,'December Summary'!$A26,'December Raw Data'!D:D)</f>
        <v>-1</v>
      </c>
      <c r="F26">
        <f>SUMIF('December Raw Data'!$A:$A,'December Summary'!$A26,'December Raw Data'!E:E)</f>
        <v>0</v>
      </c>
      <c r="G26">
        <f>SUMIF('December Raw Data'!$A:$A,'December Summary'!$A26,'December Raw Data'!F:F)</f>
        <v>0</v>
      </c>
      <c r="H26">
        <f t="shared" si="1"/>
        <v>0</v>
      </c>
      <c r="I26">
        <f>SUMIF('December Raw Data'!$A:$A,'December Summary'!$A26,'December Raw Data'!G:G)</f>
        <v>1</v>
      </c>
      <c r="J26">
        <f>SUMIF('December Raw Data'!$A:$A,'December Summary'!$A26,'December Raw Data'!H:H)</f>
        <v>0</v>
      </c>
      <c r="K26">
        <f>SUMIF('December Raw Data'!$A:$A,'December Summary'!$A26,'December Raw Data'!I:I)</f>
        <v>0</v>
      </c>
      <c r="L26">
        <f>SUMIF('December Raw Data'!$A:$A,'December Summary'!$A26,'December Raw Data'!J:J)</f>
        <v>2</v>
      </c>
      <c r="M26">
        <f>SUMIF('December Raw Data'!$A:$A,'December Summary'!$A26,'December Raw Data'!K:K)</f>
        <v>0</v>
      </c>
      <c r="N26">
        <f>SUMIF('December Raw Data'!$A:$A,'December Summary'!$A26,'December Raw Data'!L:L)</f>
        <v>0</v>
      </c>
      <c r="O26">
        <f>SUMIF('December Raw Data'!$A:$A,'December Summary'!$A26,'December Raw Data'!M:M)</f>
        <v>13</v>
      </c>
      <c r="P26" s="12">
        <f>AVERAGEIF('December Raw Data'!$A:$A,'December Summary'!$A26,'December Raw Data'!N:N)</f>
        <v>0.18958333333333333</v>
      </c>
      <c r="Q26" s="12">
        <f>AVERAGEIF('December Raw Data'!$A:$A,'December Summary'!$A26,'December Raw Data'!O:O)</f>
        <v>0</v>
      </c>
      <c r="R26" s="12">
        <f>AVERAGEIF('December Raw Data'!$A:$A,'December Summary'!$A26,'December Raw Data'!P:P)</f>
        <v>0</v>
      </c>
      <c r="S26" s="12">
        <f>AVERAGEIF('December Raw Data'!$A:$A,'December Summary'!$A26,'December Raw Data'!Q:Q)</f>
        <v>0.18958333333333333</v>
      </c>
      <c r="T26">
        <f>SUMIF('December Raw Data'!$A:$A,'December Summary'!$A26,'December Raw Data'!R:R)</f>
        <v>0</v>
      </c>
      <c r="U26">
        <f>SUMIF('December Raw Data'!$A:$A,'December Summary'!$A26,'December Raw Data'!S:S)</f>
        <v>0</v>
      </c>
      <c r="V26" s="25">
        <f t="shared" si="5"/>
        <v>0</v>
      </c>
      <c r="W26">
        <f>SUMIF('December Raw Data'!$A:$A,'December Summary'!$A26,'December Raw Data'!U:U)</f>
        <v>2</v>
      </c>
      <c r="X26">
        <f t="shared" si="3"/>
        <v>0.1</v>
      </c>
      <c r="Y26">
        <f t="shared" si="6"/>
        <v>0.05</v>
      </c>
    </row>
    <row r="27" spans="1:25">
      <c r="A27" t="str">
        <f>'December Raw Data'!A290</f>
        <v>B. Mashinter C</v>
      </c>
      <c r="B27">
        <f>SUMIF('December Raw Data'!$A:$A,'December Summary'!$A27,'December Raw Data'!B:B)</f>
        <v>0</v>
      </c>
      <c r="C27">
        <f>SUMIF('December Raw Data'!$A:$A,'December Summary'!$A27,'December Raw Data'!C:C)</f>
        <v>0</v>
      </c>
      <c r="D27">
        <f t="shared" si="0"/>
        <v>0</v>
      </c>
      <c r="E27">
        <f>SUMIF('December Raw Data'!$A:$A,'December Summary'!$A27,'December Raw Data'!D:D)</f>
        <v>-1</v>
      </c>
      <c r="F27">
        <f>SUMIF('December Raw Data'!$A:$A,'December Summary'!$A27,'December Raw Data'!E:E)</f>
        <v>0</v>
      </c>
      <c r="G27">
        <f>SUMIF('December Raw Data'!$A:$A,'December Summary'!$A27,'December Raw Data'!F:F)</f>
        <v>0</v>
      </c>
      <c r="H27">
        <f t="shared" si="1"/>
        <v>0</v>
      </c>
      <c r="I27">
        <f>SUMIF('December Raw Data'!$A:$A,'December Summary'!$A27,'December Raw Data'!G:G)</f>
        <v>1</v>
      </c>
      <c r="J27">
        <f>SUMIF('December Raw Data'!$A:$A,'December Summary'!$A27,'December Raw Data'!H:H)</f>
        <v>1</v>
      </c>
      <c r="K27">
        <f>SUMIF('December Raw Data'!$A:$A,'December Summary'!$A27,'December Raw Data'!I:I)</f>
        <v>2</v>
      </c>
      <c r="L27">
        <f>SUMIF('December Raw Data'!$A:$A,'December Summary'!$A27,'December Raw Data'!J:J)</f>
        <v>3</v>
      </c>
      <c r="M27">
        <f>SUMIF('December Raw Data'!$A:$A,'December Summary'!$A27,'December Raw Data'!K:K)</f>
        <v>0</v>
      </c>
      <c r="N27">
        <f>SUMIF('December Raw Data'!$A:$A,'December Summary'!$A27,'December Raw Data'!L:L)</f>
        <v>0</v>
      </c>
      <c r="O27">
        <f>SUMIF('December Raw Data'!$A:$A,'December Summary'!$A27,'December Raw Data'!M:M)</f>
        <v>22</v>
      </c>
      <c r="P27" s="12">
        <f>AVERAGEIF('December Raw Data'!$A:$A,'December Summary'!$A27,'December Raw Data'!N:N)</f>
        <v>0.28715277777777776</v>
      </c>
      <c r="Q27" s="12">
        <f>AVERAGEIF('December Raw Data'!$A:$A,'December Summary'!$A27,'December Raw Data'!O:O)</f>
        <v>0</v>
      </c>
      <c r="R27" s="12">
        <f>AVERAGEIF('December Raw Data'!$A:$A,'December Summary'!$A27,'December Raw Data'!P:P)</f>
        <v>0</v>
      </c>
      <c r="S27" s="12">
        <f>AVERAGEIF('December Raw Data'!$A:$A,'December Summary'!$A27,'December Raw Data'!Q:Q)</f>
        <v>0.28715277777777776</v>
      </c>
      <c r="T27">
        <f>SUMIF('December Raw Data'!$A:$A,'December Summary'!$A27,'December Raw Data'!R:R)</f>
        <v>0</v>
      </c>
      <c r="U27">
        <f>SUMIF('December Raw Data'!$A:$A,'December Summary'!$A27,'December Raw Data'!S:S)</f>
        <v>0</v>
      </c>
      <c r="V27" s="25">
        <f t="shared" si="5"/>
        <v>0</v>
      </c>
      <c r="W27">
        <f>SUMIF('December Raw Data'!$A:$A,'December Summary'!$A27,'December Raw Data'!U:U)</f>
        <v>2</v>
      </c>
      <c r="X27">
        <f t="shared" si="3"/>
        <v>0.30000000000000004</v>
      </c>
      <c r="Y27">
        <f t="shared" si="6"/>
        <v>0.15000000000000002</v>
      </c>
    </row>
    <row r="28" spans="1:25" ht="13.5" thickBot="1">
      <c r="A28" s="22" t="s">
        <v>50</v>
      </c>
      <c r="B28" s="22">
        <f>SUM(B2:B25)</f>
        <v>45</v>
      </c>
      <c r="C28" s="22">
        <f>SUM(C2:C25)</f>
        <v>75</v>
      </c>
      <c r="D28" s="22"/>
      <c r="E28" s="22">
        <f>SUM(E2:E25)</f>
        <v>3</v>
      </c>
      <c r="F28" s="22">
        <f>SUM(F2:F25)</f>
        <v>474</v>
      </c>
      <c r="G28" s="22">
        <f>SUM(G2:G25)</f>
        <v>400</v>
      </c>
      <c r="H28" s="22"/>
      <c r="I28" s="22">
        <f t="shared" ref="I28:O28" si="7">SUM(I2:I25)</f>
        <v>178</v>
      </c>
      <c r="J28" s="22">
        <f t="shared" si="7"/>
        <v>44</v>
      </c>
      <c r="K28" s="22">
        <f t="shared" si="7"/>
        <v>102</v>
      </c>
      <c r="L28" s="22">
        <f t="shared" si="7"/>
        <v>323</v>
      </c>
      <c r="M28" s="22">
        <f t="shared" si="7"/>
        <v>96</v>
      </c>
      <c r="N28" s="22">
        <f t="shared" si="7"/>
        <v>107</v>
      </c>
      <c r="O28" s="22">
        <f t="shared" si="7"/>
        <v>5406</v>
      </c>
      <c r="P28" s="23">
        <f>AVERAGE(P2:P25)</f>
        <v>0.65722785567894271</v>
      </c>
      <c r="Q28" s="23">
        <f>AVERAGE(Q2:Q25)</f>
        <v>5.591807372378025E-2</v>
      </c>
      <c r="R28" s="23">
        <f>AVERAGE(R2:R25)</f>
        <v>3.5366372925249738E-2</v>
      </c>
      <c r="S28" s="23">
        <f>AVERAGE(S2:S25)</f>
        <v>0.56592495760747563</v>
      </c>
      <c r="T28" s="22">
        <f>SUM(T2:T25)</f>
        <v>372</v>
      </c>
      <c r="U28" s="22">
        <f>SUM(U2:U25)</f>
        <v>369</v>
      </c>
      <c r="V28" s="24">
        <f>AVERAGE(V2:V25)</f>
        <v>0.27061683331941649</v>
      </c>
    </row>
    <row r="29" spans="1:25" ht="13.5" thickTop="1">
      <c r="B29">
        <v>1</v>
      </c>
      <c r="C29">
        <v>0.5</v>
      </c>
      <c r="E29">
        <v>0.2</v>
      </c>
      <c r="F29">
        <v>0.1</v>
      </c>
      <c r="G29">
        <v>0.05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-0.1</v>
      </c>
    </row>
    <row r="31" spans="1:25">
      <c r="B31" t="s">
        <v>89</v>
      </c>
      <c r="C31" t="s">
        <v>91</v>
      </c>
      <c r="D31" t="s">
        <v>92</v>
      </c>
      <c r="E31" t="s">
        <v>105</v>
      </c>
      <c r="F31" t="s">
        <v>90</v>
      </c>
      <c r="G31" t="s">
        <v>109</v>
      </c>
      <c r="P31" s="3"/>
    </row>
    <row r="32" spans="1:25">
      <c r="A32" t="s">
        <v>88</v>
      </c>
      <c r="B32">
        <f>COUNTIF(B38:B47,"W")</f>
        <v>5</v>
      </c>
      <c r="C32">
        <f>COUNTIF(B38:B47,"L")</f>
        <v>4</v>
      </c>
      <c r="D32">
        <f>COUNTIF(B38:B47,"O")</f>
        <v>1</v>
      </c>
      <c r="E32">
        <f>SUM(D38:D47)</f>
        <v>296</v>
      </c>
      <c r="F32">
        <f>SUM(E38:E47)</f>
        <v>272</v>
      </c>
      <c r="G32">
        <f>F32/E32</f>
        <v>0.91891891891891897</v>
      </c>
    </row>
    <row r="33" spans="1:13">
      <c r="A33" t="s">
        <v>93</v>
      </c>
      <c r="B33">
        <v>4</v>
      </c>
      <c r="C33">
        <v>1</v>
      </c>
      <c r="D33">
        <v>0</v>
      </c>
      <c r="E33">
        <f>SUM(D50:D54)</f>
        <v>126</v>
      </c>
      <c r="F33">
        <f>SUM(E50:E54)</f>
        <v>112</v>
      </c>
      <c r="G33">
        <f>F33/E33</f>
        <v>0.88888888888888884</v>
      </c>
    </row>
    <row r="35" spans="1:13">
      <c r="A35" t="s">
        <v>88</v>
      </c>
    </row>
    <row r="36" spans="1:13" ht="13.5" thickBot="1">
      <c r="A36" s="34" t="s">
        <v>106</v>
      </c>
      <c r="B36" s="34" t="s">
        <v>107</v>
      </c>
      <c r="C36" s="34" t="s">
        <v>108</v>
      </c>
      <c r="D36" s="34" t="s">
        <v>105</v>
      </c>
      <c r="E36" s="34" t="s">
        <v>90</v>
      </c>
      <c r="F36" s="34" t="s">
        <v>109</v>
      </c>
      <c r="G36" s="34" t="s">
        <v>110</v>
      </c>
      <c r="H36" s="34" t="s">
        <v>38</v>
      </c>
      <c r="I36" s="34" t="s">
        <v>111</v>
      </c>
      <c r="J36" s="34" t="s">
        <v>112</v>
      </c>
      <c r="K36" s="34" t="s">
        <v>113</v>
      </c>
      <c r="L36" s="34" t="s">
        <v>114</v>
      </c>
      <c r="M36" s="34" t="s">
        <v>114</v>
      </c>
    </row>
    <row r="38" spans="1:13" ht="13.5" thickBot="1">
      <c r="A38" s="26" t="s">
        <v>94</v>
      </c>
      <c r="B38" s="27" t="s">
        <v>89</v>
      </c>
      <c r="C38" s="27">
        <v>3</v>
      </c>
      <c r="D38" s="28">
        <v>29</v>
      </c>
      <c r="E38" s="28">
        <v>26</v>
      </c>
      <c r="F38" s="28">
        <v>0.89700000000000002</v>
      </c>
      <c r="G38" s="28">
        <v>0</v>
      </c>
      <c r="H38" s="28">
        <v>0</v>
      </c>
      <c r="I38" s="29">
        <v>2.5</v>
      </c>
      <c r="J38" s="27">
        <v>1</v>
      </c>
      <c r="K38" s="27">
        <v>2</v>
      </c>
      <c r="L38" s="27">
        <v>0</v>
      </c>
      <c r="M38" s="27">
        <v>0</v>
      </c>
    </row>
    <row r="39" spans="1:13" ht="13.5" thickBot="1">
      <c r="A39" s="30" t="s">
        <v>95</v>
      </c>
      <c r="B39" s="31" t="s">
        <v>91</v>
      </c>
      <c r="C39" s="31">
        <v>4</v>
      </c>
      <c r="D39" s="32">
        <v>37</v>
      </c>
      <c r="E39" s="32">
        <v>33</v>
      </c>
      <c r="F39" s="32">
        <v>0.89200000000000002</v>
      </c>
      <c r="G39" s="32">
        <v>0</v>
      </c>
      <c r="H39" s="32">
        <v>0</v>
      </c>
      <c r="I39" s="33">
        <v>2.4986111111111113</v>
      </c>
      <c r="J39" s="31">
        <v>4</v>
      </c>
      <c r="K39" s="31">
        <v>0</v>
      </c>
      <c r="L39" s="31">
        <v>0</v>
      </c>
      <c r="M39" s="31">
        <v>0</v>
      </c>
    </row>
    <row r="40" spans="1:13" ht="13.5" thickBot="1">
      <c r="A40" s="26" t="s">
        <v>96</v>
      </c>
      <c r="B40" s="27" t="s">
        <v>89</v>
      </c>
      <c r="C40" s="27">
        <v>1</v>
      </c>
      <c r="D40" s="28">
        <v>25</v>
      </c>
      <c r="E40" s="28">
        <v>24</v>
      </c>
      <c r="F40" s="28">
        <v>0.96</v>
      </c>
      <c r="G40" s="28">
        <v>0</v>
      </c>
      <c r="H40" s="28">
        <v>0</v>
      </c>
      <c r="I40" s="29">
        <v>2.4993055555555554</v>
      </c>
      <c r="J40" s="27">
        <v>0</v>
      </c>
      <c r="K40" s="27">
        <v>1</v>
      </c>
      <c r="L40" s="27">
        <v>0</v>
      </c>
      <c r="M40" s="27">
        <v>0</v>
      </c>
    </row>
    <row r="41" spans="1:13" ht="13.5" thickBot="1">
      <c r="A41" s="30" t="s">
        <v>97</v>
      </c>
      <c r="B41" s="31" t="s">
        <v>91</v>
      </c>
      <c r="C41" s="31">
        <v>3</v>
      </c>
      <c r="D41" s="32">
        <v>35</v>
      </c>
      <c r="E41" s="32">
        <v>32</v>
      </c>
      <c r="F41" s="32">
        <v>0.91400000000000003</v>
      </c>
      <c r="G41" s="32">
        <v>0</v>
      </c>
      <c r="H41" s="32">
        <v>0</v>
      </c>
      <c r="I41" s="33">
        <v>2.4298611111111112</v>
      </c>
      <c r="J41" s="31">
        <v>3</v>
      </c>
      <c r="K41" s="31">
        <v>0</v>
      </c>
      <c r="L41" s="31">
        <v>0</v>
      </c>
      <c r="M41" s="31">
        <v>0</v>
      </c>
    </row>
    <row r="42" spans="1:13" ht="13.5" thickBot="1">
      <c r="A42" s="26" t="s">
        <v>98</v>
      </c>
      <c r="B42" s="27" t="s">
        <v>99</v>
      </c>
      <c r="C42" s="27">
        <v>2</v>
      </c>
      <c r="D42" s="28">
        <v>31</v>
      </c>
      <c r="E42" s="28">
        <v>29</v>
      </c>
      <c r="F42" s="28">
        <v>0.93500000000000005</v>
      </c>
      <c r="G42" s="28">
        <v>0</v>
      </c>
      <c r="H42" s="28">
        <v>0</v>
      </c>
      <c r="I42" s="29">
        <v>2.7083333333333335</v>
      </c>
      <c r="J42" s="27">
        <v>1</v>
      </c>
      <c r="K42" s="27">
        <v>1</v>
      </c>
      <c r="L42" s="27">
        <v>0</v>
      </c>
      <c r="M42" s="27">
        <v>0</v>
      </c>
    </row>
    <row r="43" spans="1:13" ht="13.5" thickBot="1">
      <c r="A43" s="30" t="s">
        <v>100</v>
      </c>
      <c r="B43" s="31" t="s">
        <v>89</v>
      </c>
      <c r="C43" s="31">
        <v>1</v>
      </c>
      <c r="D43" s="32">
        <v>29</v>
      </c>
      <c r="E43" s="32">
        <v>28</v>
      </c>
      <c r="F43" s="32">
        <v>0.96599999999999997</v>
      </c>
      <c r="G43" s="32">
        <v>0</v>
      </c>
      <c r="H43" s="32">
        <v>0</v>
      </c>
      <c r="I43" s="33">
        <v>2.661111111111111</v>
      </c>
      <c r="J43" s="31">
        <v>1</v>
      </c>
      <c r="K43" s="31">
        <v>0</v>
      </c>
      <c r="L43" s="31">
        <v>0</v>
      </c>
      <c r="M43" s="31">
        <v>0</v>
      </c>
    </row>
    <row r="44" spans="1:13" ht="13.5" thickBot="1">
      <c r="A44" s="26" t="s">
        <v>101</v>
      </c>
      <c r="B44" s="27" t="s">
        <v>91</v>
      </c>
      <c r="C44" s="27">
        <v>5</v>
      </c>
      <c r="D44" s="28">
        <v>36</v>
      </c>
      <c r="E44" s="28">
        <v>31</v>
      </c>
      <c r="F44" s="28">
        <v>0.86099999999999999</v>
      </c>
      <c r="G44" s="28">
        <v>0</v>
      </c>
      <c r="H44" s="28">
        <v>0</v>
      </c>
      <c r="I44" s="29">
        <v>2.4659722222222222</v>
      </c>
      <c r="J44" s="27">
        <v>4</v>
      </c>
      <c r="K44" s="27">
        <v>0</v>
      </c>
      <c r="L44" s="27">
        <v>1</v>
      </c>
      <c r="M44" s="27">
        <v>1</v>
      </c>
    </row>
    <row r="45" spans="1:13" ht="13.5" thickBot="1">
      <c r="A45" s="30" t="s">
        <v>102</v>
      </c>
      <c r="B45" s="31" t="s">
        <v>89</v>
      </c>
      <c r="C45" s="31">
        <v>2</v>
      </c>
      <c r="D45" s="32">
        <v>27</v>
      </c>
      <c r="E45" s="32">
        <v>25</v>
      </c>
      <c r="F45" s="32">
        <v>0.92600000000000005</v>
      </c>
      <c r="G45" s="32">
        <v>0</v>
      </c>
      <c r="H45" s="32">
        <v>0</v>
      </c>
      <c r="I45" s="33">
        <v>2.4812499999999997</v>
      </c>
      <c r="J45" s="31">
        <v>0</v>
      </c>
      <c r="K45" s="31">
        <v>2</v>
      </c>
      <c r="L45" s="31">
        <v>0</v>
      </c>
      <c r="M45" s="31">
        <v>0</v>
      </c>
    </row>
    <row r="46" spans="1:13" ht="13.5" thickBot="1">
      <c r="A46" s="26" t="s">
        <v>103</v>
      </c>
      <c r="B46" s="27" t="s">
        <v>91</v>
      </c>
      <c r="C46" s="27">
        <v>3</v>
      </c>
      <c r="D46" s="28">
        <v>19</v>
      </c>
      <c r="E46" s="28">
        <v>16</v>
      </c>
      <c r="F46" s="28">
        <v>0.84199999999999997</v>
      </c>
      <c r="G46" s="28">
        <v>0</v>
      </c>
      <c r="H46" s="28">
        <v>0</v>
      </c>
      <c r="I46" s="29">
        <v>2.4319444444444445</v>
      </c>
      <c r="J46" s="27">
        <v>3</v>
      </c>
      <c r="K46" s="27">
        <v>0</v>
      </c>
      <c r="L46" s="27">
        <v>0</v>
      </c>
      <c r="M46" s="27">
        <v>0</v>
      </c>
    </row>
    <row r="47" spans="1:13" ht="13.5" thickBot="1">
      <c r="A47" s="30" t="s">
        <v>104</v>
      </c>
      <c r="B47" s="31" t="s">
        <v>89</v>
      </c>
      <c r="C47" s="31">
        <v>0</v>
      </c>
      <c r="D47" s="32">
        <v>28</v>
      </c>
      <c r="E47" s="32">
        <v>28</v>
      </c>
      <c r="F47" s="32">
        <v>1</v>
      </c>
      <c r="G47" s="32">
        <v>1</v>
      </c>
      <c r="H47" s="32">
        <v>0</v>
      </c>
      <c r="I47" s="33">
        <v>2.4986111111111113</v>
      </c>
      <c r="J47" s="31">
        <v>0</v>
      </c>
      <c r="K47" s="31">
        <v>0</v>
      </c>
      <c r="L47" s="31">
        <v>0</v>
      </c>
      <c r="M47" s="31">
        <v>0</v>
      </c>
    </row>
    <row r="49" spans="1:13">
      <c r="A49" t="s">
        <v>93</v>
      </c>
    </row>
    <row r="50" spans="1:13" ht="13.5" thickBot="1">
      <c r="A50" s="30" t="s">
        <v>115</v>
      </c>
      <c r="B50" s="31" t="s">
        <v>91</v>
      </c>
      <c r="C50" s="31">
        <v>5</v>
      </c>
      <c r="D50" s="32">
        <v>24</v>
      </c>
      <c r="E50" s="32">
        <v>19</v>
      </c>
      <c r="F50" s="32">
        <v>0.79200000000000004</v>
      </c>
      <c r="G50" s="32">
        <v>0</v>
      </c>
      <c r="H50" s="32">
        <v>0</v>
      </c>
      <c r="I50" s="33">
        <v>2.4138888888888888</v>
      </c>
      <c r="J50" s="31">
        <v>4</v>
      </c>
      <c r="K50" s="31">
        <v>1</v>
      </c>
      <c r="L50" s="31">
        <v>0</v>
      </c>
      <c r="M50" s="31">
        <v>0</v>
      </c>
    </row>
    <row r="51" spans="1:13" ht="13.5" thickBot="1">
      <c r="A51" s="26" t="s">
        <v>116</v>
      </c>
      <c r="B51" s="27" t="s">
        <v>89</v>
      </c>
      <c r="C51" s="27">
        <v>1</v>
      </c>
      <c r="D51" s="28">
        <v>27</v>
      </c>
      <c r="E51" s="28">
        <v>26</v>
      </c>
      <c r="F51" s="28">
        <v>0.96299999999999997</v>
      </c>
      <c r="G51" s="28">
        <v>0</v>
      </c>
      <c r="H51" s="28">
        <v>0</v>
      </c>
      <c r="I51" s="29">
        <v>2.5</v>
      </c>
      <c r="J51" s="27">
        <v>1</v>
      </c>
      <c r="K51" s="27">
        <v>0</v>
      </c>
      <c r="L51" s="27">
        <v>0</v>
      </c>
      <c r="M51" s="27">
        <v>0</v>
      </c>
    </row>
    <row r="52" spans="1:13" ht="13.5" thickBot="1">
      <c r="A52" s="30" t="s">
        <v>117</v>
      </c>
      <c r="B52" s="31" t="s">
        <v>89</v>
      </c>
      <c r="C52" s="31">
        <v>1</v>
      </c>
      <c r="D52" s="32">
        <v>22</v>
      </c>
      <c r="E52" s="32">
        <v>21</v>
      </c>
      <c r="F52" s="32">
        <v>0.95499999999999996</v>
      </c>
      <c r="G52" s="32">
        <v>0</v>
      </c>
      <c r="H52" s="32">
        <v>0</v>
      </c>
      <c r="I52" s="33">
        <v>2.4958333333333331</v>
      </c>
      <c r="J52" s="31">
        <v>1</v>
      </c>
      <c r="K52" s="31">
        <v>0</v>
      </c>
      <c r="L52" s="31">
        <v>0</v>
      </c>
      <c r="M52" s="31">
        <v>0</v>
      </c>
    </row>
    <row r="53" spans="1:13" ht="13.5" thickBot="1">
      <c r="A53" s="26" t="s">
        <v>118</v>
      </c>
      <c r="B53" s="27" t="s">
        <v>89</v>
      </c>
      <c r="C53" s="27">
        <v>3</v>
      </c>
      <c r="D53" s="28">
        <v>18</v>
      </c>
      <c r="E53" s="28">
        <v>15</v>
      </c>
      <c r="F53" s="28">
        <v>0.83299999999999996</v>
      </c>
      <c r="G53" s="28">
        <v>0</v>
      </c>
      <c r="H53" s="28">
        <v>0</v>
      </c>
      <c r="I53" s="29">
        <v>2.5534722222222221</v>
      </c>
      <c r="J53" s="27">
        <v>1</v>
      </c>
      <c r="K53" s="27">
        <v>2</v>
      </c>
      <c r="L53" s="27">
        <v>0</v>
      </c>
      <c r="M53" s="27">
        <v>0</v>
      </c>
    </row>
    <row r="54" spans="1:13" ht="13.5" thickBot="1">
      <c r="A54" s="30" t="s">
        <v>119</v>
      </c>
      <c r="B54" s="31" t="s">
        <v>89</v>
      </c>
      <c r="C54" s="31">
        <v>4</v>
      </c>
      <c r="D54" s="32">
        <v>35</v>
      </c>
      <c r="E54" s="32">
        <v>31</v>
      </c>
      <c r="F54" s="32">
        <v>0.88600000000000001</v>
      </c>
      <c r="G54" s="32">
        <v>0</v>
      </c>
      <c r="H54" s="32">
        <v>0</v>
      </c>
      <c r="I54" s="33">
        <v>2.7083333333333335</v>
      </c>
      <c r="J54" s="31">
        <v>4</v>
      </c>
      <c r="K54" s="31">
        <v>0</v>
      </c>
      <c r="L54" s="31">
        <v>0</v>
      </c>
      <c r="M54" s="31">
        <v>0</v>
      </c>
    </row>
  </sheetData>
  <hyperlinks>
    <hyperlink ref="A38" r:id="rId1" display="http://sharks.nhl.com/club/recap.htm?id=2010020554"/>
    <hyperlink ref="A39" r:id="rId2" display="http://sharks.nhl.com/club/recap.htm?id=2010020535"/>
    <hyperlink ref="A40" r:id="rId3" display="http://sharks.nhl.com/club/recap.htm?id=2010020518"/>
    <hyperlink ref="A41" r:id="rId4" display="http://sharks.nhl.com/club/recap.htm?id=2010020457"/>
    <hyperlink ref="A42" r:id="rId5" display="http://sharks.nhl.com/club/recap.htm?id=2010020446"/>
    <hyperlink ref="A43" r:id="rId6" display="http://sharks.nhl.com/club/recap.htm?id=2010020437"/>
    <hyperlink ref="A44" r:id="rId7" display="http://sharks.nhl.com/club/recap.htm?id=2010020412"/>
    <hyperlink ref="A45" r:id="rId8" display="http://sharks.nhl.com/club/recap.htm?id=2010020399"/>
    <hyperlink ref="A46" r:id="rId9" display="http://sharks.nhl.com/club/recap.htm?id=2010020380"/>
    <hyperlink ref="A47" r:id="rId10" display="http://sharks.nhl.com/club/recap.htm?id=2010020370"/>
    <hyperlink ref="A50" r:id="rId11" display="http://sharks.nhl.com/club/recap.htm?id=2010020548"/>
    <hyperlink ref="A51" r:id="rId12" display="http://sharks.nhl.com/club/recap.htm?id=2010020501"/>
    <hyperlink ref="A52" r:id="rId13" display="http://sharks.nhl.com/club/recap.htm?id=2010020480"/>
    <hyperlink ref="A53" r:id="rId14" display="http://sharks.nhl.com/club/recap.htm?id=2010020466"/>
    <hyperlink ref="A54" r:id="rId15" display="http://sharks.nhl.com/club/recap.htm?id=201002040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6" sqref="A16:XFD16"/>
    </sheetView>
  </sheetViews>
  <sheetFormatPr defaultRowHeight="12.75"/>
  <cols>
    <col min="1" max="1" width="27.425781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16" t="s">
        <v>85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>
        <f>SUMIF('January Raw Data'!$A:$A,'January Summary'!$A3,'January Raw Data'!B:B)</f>
        <v>0</v>
      </c>
      <c r="C3">
        <f>SUMIF('January Raw Data'!$A:$A,'January Summary'!$A3,'January Raw Data'!C:C)</f>
        <v>4</v>
      </c>
      <c r="D3">
        <f>B3+C3</f>
        <v>4</v>
      </c>
      <c r="E3">
        <f>SUMIF('January Raw Data'!$A:$A,'January Summary'!$A3,'January Raw Data'!D:D)</f>
        <v>-6</v>
      </c>
      <c r="F3">
        <f>SUMIF('January Raw Data'!$A:$A,'January Summary'!$A3,'January Raw Data'!E:E)</f>
        <v>32</v>
      </c>
      <c r="G3">
        <f>SUMIF('January Raw Data'!$A:$A,'January Summary'!$A3,'January Raw Data'!F:F)</f>
        <v>32</v>
      </c>
      <c r="H3">
        <f>F3+G3</f>
        <v>64</v>
      </c>
      <c r="I3">
        <f>SUMIF('January Raw Data'!$A:$A,'January Summary'!$A3,'January Raw Data'!G:G)</f>
        <v>22</v>
      </c>
      <c r="J3">
        <f>SUMIF('January Raw Data'!$A:$A,'January Summary'!$A3,'January Raw Data'!H:H)</f>
        <v>6</v>
      </c>
      <c r="K3">
        <f>SUMIF('January Raw Data'!$A:$A,'January Summary'!$A3,'January Raw Data'!I:I)</f>
        <v>12</v>
      </c>
      <c r="L3">
        <f>SUMIF('January Raw Data'!$A:$A,'January Summary'!$A3,'January Raw Data'!J:J)</f>
        <v>8</v>
      </c>
      <c r="M3">
        <f>SUMIF('January Raw Data'!$A:$A,'January Summary'!$A3,'January Raw Data'!K:K)</f>
        <v>6</v>
      </c>
      <c r="N3">
        <f>SUMIF('January Raw Data'!$A:$A,'January Summary'!$A3,'January Raw Data'!L:L)</f>
        <v>7</v>
      </c>
      <c r="O3">
        <f>SUMIF('January Raw Data'!$A:$A,'January Summary'!$A3,'January Raw Data'!M:M)</f>
        <v>327</v>
      </c>
      <c r="P3" s="12">
        <f>AVERAGEIF('January Raw Data'!$A:$A,'January Summary'!$A3,'January Raw Data'!N:N)</f>
        <v>1.1318287037037036</v>
      </c>
      <c r="Q3" s="12">
        <f>AVERAGEIF('January Raw Data'!$A:$A,'January Summary'!$A3,'January Raw Data'!O:O)</f>
        <v>0.18969907407407408</v>
      </c>
      <c r="R3" s="12">
        <f>AVERAGEIF('January Raw Data'!$A:$A,'January Summary'!$A3,'January Raw Data'!P:P)</f>
        <v>8.6168981481481485E-2</v>
      </c>
      <c r="S3" s="12">
        <f>AVERAGEIF('January Raw Data'!$A:$A,'January Summary'!$A3,'January Raw Data'!Q:Q)</f>
        <v>0.85596064814814821</v>
      </c>
      <c r="T3">
        <f>SUMIF('January Raw Data'!$A:$A,'January Summary'!$A3,'January Raw Data'!R:R)</f>
        <v>0</v>
      </c>
      <c r="U3">
        <f>SUMIF('January Raw Data'!$A:$A,'January Summary'!$A3,'January Raw Data'!S:S)</f>
        <v>0</v>
      </c>
      <c r="V3">
        <f>T3+U3</f>
        <v>0</v>
      </c>
      <c r="W3" s="25">
        <f t="shared" ref="W3:W10" si="0">IF(T3+U3=0,0,T3/(T3+U3))</f>
        <v>0</v>
      </c>
      <c r="X3">
        <f>SUMIF('January Raw Data'!$A:$A,'January Summary'!$A3,'January Raw Data'!U:U)</f>
        <v>12</v>
      </c>
      <c r="Y3">
        <f t="shared" ref="Y3:Y28" si="1">(B3*$B$30+C3*$C$30+E3*$F$30+F3*$G$30+G3*$I$30+I3*$K$30+J3*$L$30+L3*$N$30+M3*$O$30+N3*$P$30)</f>
        <v>9.1000000000000014</v>
      </c>
      <c r="Z3">
        <f t="shared" ref="Z3:Z10" si="2">Y3/X3</f>
        <v>0.75833333333333341</v>
      </c>
    </row>
    <row r="4" spans="1:26">
      <c r="A4" t="s">
        <v>1</v>
      </c>
      <c r="B4">
        <f>SUMIF('January Raw Data'!$A:$A,'January Summary'!$A4,'January Raw Data'!B:B)</f>
        <v>3</v>
      </c>
      <c r="C4">
        <f>SUMIF('January Raw Data'!$A:$A,'January Summary'!$A4,'January Raw Data'!C:C)</f>
        <v>1</v>
      </c>
      <c r="D4">
        <f t="shared" ref="D4:D28" si="3">B4+C4</f>
        <v>4</v>
      </c>
      <c r="E4">
        <f>SUMIF('January Raw Data'!$A:$A,'January Summary'!$A4,'January Raw Data'!D:D)</f>
        <v>-4</v>
      </c>
      <c r="F4">
        <f>SUMIF('January Raw Data'!$A:$A,'January Summary'!$A4,'January Raw Data'!E:E)</f>
        <v>16</v>
      </c>
      <c r="G4">
        <f>SUMIF('January Raw Data'!$A:$A,'January Summary'!$A4,'January Raw Data'!F:F)</f>
        <v>13</v>
      </c>
      <c r="H4">
        <f t="shared" ref="H4:H29" si="4">F4+G4</f>
        <v>29</v>
      </c>
      <c r="I4">
        <f>SUMIF('January Raw Data'!$A:$A,'January Summary'!$A4,'January Raw Data'!G:G)</f>
        <v>2</v>
      </c>
      <c r="J4">
        <f>SUMIF('January Raw Data'!$A:$A,'January Summary'!$A4,'January Raw Data'!H:H)</f>
        <v>4</v>
      </c>
      <c r="K4">
        <f>SUMIF('January Raw Data'!$A:$A,'January Summary'!$A4,'January Raw Data'!I:I)</f>
        <v>14</v>
      </c>
      <c r="L4">
        <f>SUMIF('January Raw Data'!$A:$A,'January Summary'!$A4,'January Raw Data'!J:J)</f>
        <v>18</v>
      </c>
      <c r="M4">
        <f>SUMIF('January Raw Data'!$A:$A,'January Summary'!$A4,'January Raw Data'!K:K)</f>
        <v>5</v>
      </c>
      <c r="N4">
        <f>SUMIF('January Raw Data'!$A:$A,'January Summary'!$A4,'January Raw Data'!L:L)</f>
        <v>10</v>
      </c>
      <c r="O4">
        <f>SUMIF('January Raw Data'!$A:$A,'January Summary'!$A4,'January Raw Data'!M:M)</f>
        <v>188</v>
      </c>
      <c r="P4" s="12">
        <f>AVERAGEIF('January Raw Data'!$A:$A,'January Summary'!$A4,'January Raw Data'!N:N)</f>
        <v>0.83046874999999987</v>
      </c>
      <c r="Q4" s="12">
        <f>AVERAGEIF('January Raw Data'!$A:$A,'January Summary'!$A4,'January Raw Data'!O:O)</f>
        <v>8.4548611111111116E-2</v>
      </c>
      <c r="R4" s="12">
        <f>AVERAGEIF('January Raw Data'!$A:$A,'January Summary'!$A4,'January Raw Data'!P:P)</f>
        <v>4.6006944444444446E-3</v>
      </c>
      <c r="S4" s="12">
        <f>AVERAGEIF('January Raw Data'!$A:$A,'January Summary'!$A4,'January Raw Data'!Q:Q)</f>
        <v>0.74131944444444453</v>
      </c>
      <c r="T4">
        <f>SUMIF('January Raw Data'!$A:$A,'January Summary'!$A4,'January Raw Data'!R:R)</f>
        <v>2</v>
      </c>
      <c r="U4">
        <f>SUMIF('January Raw Data'!$A:$A,'January Summary'!$A4,'January Raw Data'!S:S)</f>
        <v>2</v>
      </c>
      <c r="V4">
        <f t="shared" ref="V4:V28" si="5">T4+U4</f>
        <v>4</v>
      </c>
      <c r="W4" s="25">
        <f t="shared" si="0"/>
        <v>0.5</v>
      </c>
      <c r="X4">
        <f>SUMIF('January Raw Data'!$A:$A,'January Summary'!$A4,'January Raw Data'!U:U)</f>
        <v>8</v>
      </c>
      <c r="Y4">
        <f t="shared" si="1"/>
        <v>6.8500000000000014</v>
      </c>
      <c r="Z4">
        <f t="shared" si="2"/>
        <v>0.85625000000000018</v>
      </c>
    </row>
    <row r="5" spans="1:26">
      <c r="A5" t="s">
        <v>2</v>
      </c>
      <c r="B5" s="38">
        <f>SUMIF('January Raw Data'!$A:$A,'January Summary'!$A5,'January Raw Data'!B:B)</f>
        <v>4</v>
      </c>
      <c r="C5">
        <f>SUMIF('January Raw Data'!$A:$A,'January Summary'!$A5,'January Raw Data'!C:C)</f>
        <v>2</v>
      </c>
      <c r="D5">
        <f t="shared" si="3"/>
        <v>6</v>
      </c>
      <c r="E5" s="38">
        <f>SUMIF('January Raw Data'!$A:$A,'January Summary'!$A5,'January Raw Data'!D:D)</f>
        <v>4</v>
      </c>
      <c r="F5" s="38">
        <f>SUMIF('January Raw Data'!$A:$A,'January Summary'!$A5,'January Raw Data'!E:E)</f>
        <v>45</v>
      </c>
      <c r="G5">
        <f>SUMIF('January Raw Data'!$A:$A,'January Summary'!$A5,'January Raw Data'!F:F)</f>
        <v>41</v>
      </c>
      <c r="H5" s="38">
        <f t="shared" si="4"/>
        <v>86</v>
      </c>
      <c r="I5" s="38">
        <f>SUMIF('January Raw Data'!$A:$A,'January Summary'!$A5,'January Raw Data'!G:G)</f>
        <v>9</v>
      </c>
      <c r="J5">
        <f>SUMIF('January Raw Data'!$A:$A,'January Summary'!$A5,'January Raw Data'!H:H)</f>
        <v>2</v>
      </c>
      <c r="K5">
        <f>SUMIF('January Raw Data'!$A:$A,'January Summary'!$A5,'January Raw Data'!I:I)</f>
        <v>4</v>
      </c>
      <c r="L5">
        <f>SUMIF('January Raw Data'!$A:$A,'January Summary'!$A5,'January Raw Data'!J:J)</f>
        <v>10</v>
      </c>
      <c r="M5">
        <f>SUMIF('January Raw Data'!$A:$A,'January Summary'!$A5,'January Raw Data'!K:K)</f>
        <v>7</v>
      </c>
      <c r="N5">
        <f>SUMIF('January Raw Data'!$A:$A,'January Summary'!$A5,'January Raw Data'!L:L)</f>
        <v>5</v>
      </c>
      <c r="O5">
        <f>SUMIF('January Raw Data'!$A:$A,'January Summary'!$A5,'January Raw Data'!M:M)</f>
        <v>281</v>
      </c>
      <c r="P5" s="12">
        <f>AVERAGEIF('January Raw Data'!$A:$A,'January Summary'!$A5,'January Raw Data'!N:N)</f>
        <v>0.79772727272727273</v>
      </c>
      <c r="Q5" s="12">
        <f>AVERAGEIF('January Raw Data'!$A:$A,'January Summary'!$A5,'January Raw Data'!O:O)</f>
        <v>9.703282828282829E-2</v>
      </c>
      <c r="R5" s="12">
        <f>AVERAGEIF('January Raw Data'!$A:$A,'January Summary'!$A5,'January Raw Data'!P:P)</f>
        <v>5.2777777777777785E-2</v>
      </c>
      <c r="S5" s="12">
        <f>AVERAGEIF('January Raw Data'!$A:$A,'January Summary'!$A5,'January Raw Data'!Q:Q)</f>
        <v>0.6479166666666667</v>
      </c>
      <c r="T5">
        <f>SUMIF('January Raw Data'!$A:$A,'January Summary'!$A5,'January Raw Data'!R:R)</f>
        <v>54</v>
      </c>
      <c r="U5">
        <f>SUMIF('January Raw Data'!$A:$A,'January Summary'!$A5,'January Raw Data'!S:S)</f>
        <v>61</v>
      </c>
      <c r="V5">
        <f t="shared" si="5"/>
        <v>115</v>
      </c>
      <c r="W5" s="25">
        <f t="shared" si="0"/>
        <v>0.46956521739130436</v>
      </c>
      <c r="X5">
        <f>SUMIF('January Raw Data'!$A:$A,'January Summary'!$A5,'January Raw Data'!U:U)</f>
        <v>11</v>
      </c>
      <c r="Y5">
        <f t="shared" si="1"/>
        <v>14.65</v>
      </c>
      <c r="Z5">
        <f t="shared" si="2"/>
        <v>1.3318181818181818</v>
      </c>
    </row>
    <row r="6" spans="1:26">
      <c r="A6" t="s">
        <v>3</v>
      </c>
      <c r="B6">
        <f>SUMIF('January Raw Data'!$A:$A,'January Summary'!$A6,'January Raw Data'!B:B)</f>
        <v>0</v>
      </c>
      <c r="C6">
        <f>SUMIF('January Raw Data'!$A:$A,'January Summary'!$A6,'January Raw Data'!C:C)</f>
        <v>4</v>
      </c>
      <c r="D6">
        <f t="shared" si="3"/>
        <v>4</v>
      </c>
      <c r="E6">
        <f>SUMIF('January Raw Data'!$A:$A,'January Summary'!$A6,'January Raw Data'!D:D)</f>
        <v>1</v>
      </c>
      <c r="F6">
        <f>SUMIF('January Raw Data'!$A:$A,'January Summary'!$A6,'January Raw Data'!E:E)</f>
        <v>13</v>
      </c>
      <c r="G6">
        <f>SUMIF('January Raw Data'!$A:$A,'January Summary'!$A6,'January Raw Data'!F:F)</f>
        <v>13</v>
      </c>
      <c r="H6">
        <f t="shared" si="4"/>
        <v>26</v>
      </c>
      <c r="I6">
        <f>SUMIF('January Raw Data'!$A:$A,'January Summary'!$A6,'January Raw Data'!G:G)</f>
        <v>10</v>
      </c>
      <c r="J6">
        <f>SUMIF('January Raw Data'!$A:$A,'January Summary'!$A6,'January Raw Data'!H:H)</f>
        <v>1</v>
      </c>
      <c r="K6">
        <f>SUMIF('January Raw Data'!$A:$A,'January Summary'!$A6,'January Raw Data'!I:I)</f>
        <v>2</v>
      </c>
      <c r="L6">
        <f>SUMIF('January Raw Data'!$A:$A,'January Summary'!$A6,'January Raw Data'!J:J)</f>
        <v>19</v>
      </c>
      <c r="M6">
        <f>SUMIF('January Raw Data'!$A:$A,'January Summary'!$A6,'January Raw Data'!K:K)</f>
        <v>5</v>
      </c>
      <c r="N6">
        <f>SUMIF('January Raw Data'!$A:$A,'January Summary'!$A6,'January Raw Data'!L:L)</f>
        <v>6</v>
      </c>
      <c r="O6">
        <f>SUMIF('January Raw Data'!$A:$A,'January Summary'!$A6,'January Raw Data'!M:M)</f>
        <v>290</v>
      </c>
      <c r="P6" s="12">
        <f>AVERAGEIF('January Raw Data'!$A:$A,'January Summary'!$A6,'January Raw Data'!N:N)</f>
        <v>0.8002893518518519</v>
      </c>
      <c r="Q6" s="12">
        <f>AVERAGEIF('January Raw Data'!$A:$A,'January Summary'!$A6,'January Raw Data'!O:O)</f>
        <v>0.10277777777777779</v>
      </c>
      <c r="R6" s="12">
        <f>AVERAGEIF('January Raw Data'!$A:$A,'January Summary'!$A6,'January Raw Data'!P:P)</f>
        <v>6.4351851851851841E-2</v>
      </c>
      <c r="S6" s="12">
        <f>AVERAGEIF('January Raw Data'!$A:$A,'January Summary'!$A6,'January Raw Data'!Q:Q)</f>
        <v>0.63315972222222228</v>
      </c>
      <c r="T6">
        <f>SUMIF('January Raw Data'!$A:$A,'January Summary'!$A6,'January Raw Data'!R:R)</f>
        <v>0</v>
      </c>
      <c r="U6">
        <f>SUMIF('January Raw Data'!$A:$A,'January Summary'!$A6,'January Raw Data'!S:S)</f>
        <v>0</v>
      </c>
      <c r="V6">
        <f t="shared" si="5"/>
        <v>0</v>
      </c>
      <c r="W6" s="25">
        <f t="shared" si="0"/>
        <v>0</v>
      </c>
      <c r="X6">
        <f>SUMIF('January Raw Data'!$A:$A,'January Summary'!$A6,'January Raw Data'!U:U)</f>
        <v>12</v>
      </c>
      <c r="Y6">
        <f t="shared" si="1"/>
        <v>7.0500000000000007</v>
      </c>
      <c r="Z6">
        <f t="shared" si="2"/>
        <v>0.58750000000000002</v>
      </c>
    </row>
    <row r="7" spans="1:26">
      <c r="A7" t="s">
        <v>4</v>
      </c>
      <c r="B7">
        <f>SUMIF('January Raw Data'!$A:$A,'January Summary'!$A7,'January Raw Data'!B:B)</f>
        <v>3</v>
      </c>
      <c r="C7">
        <f>SUMIF('January Raw Data'!$A:$A,'January Summary'!$A7,'January Raw Data'!C:C)</f>
        <v>5</v>
      </c>
      <c r="D7" s="38">
        <f t="shared" si="3"/>
        <v>8</v>
      </c>
      <c r="E7">
        <f>SUMIF('January Raw Data'!$A:$A,'January Summary'!$A7,'January Raw Data'!D:D)</f>
        <v>-2</v>
      </c>
      <c r="F7">
        <f>SUMIF('January Raw Data'!$A:$A,'January Summary'!$A7,'January Raw Data'!E:E)</f>
        <v>34</v>
      </c>
      <c r="G7">
        <f>SUMIF('January Raw Data'!$A:$A,'January Summary'!$A7,'January Raw Data'!F:F)</f>
        <v>31</v>
      </c>
      <c r="H7">
        <f t="shared" si="4"/>
        <v>65</v>
      </c>
      <c r="I7">
        <f>SUMIF('January Raw Data'!$A:$A,'January Summary'!$A7,'January Raw Data'!G:G)</f>
        <v>5</v>
      </c>
      <c r="J7">
        <f>SUMIF('January Raw Data'!$A:$A,'January Summary'!$A7,'January Raw Data'!H:H)</f>
        <v>4</v>
      </c>
      <c r="K7">
        <f>SUMIF('January Raw Data'!$A:$A,'January Summary'!$A7,'January Raw Data'!I:I)</f>
        <v>10</v>
      </c>
      <c r="L7">
        <f>SUMIF('January Raw Data'!$A:$A,'January Summary'!$A7,'January Raw Data'!J:J)</f>
        <v>15</v>
      </c>
      <c r="M7">
        <f>SUMIF('January Raw Data'!$A:$A,'January Summary'!$A7,'January Raw Data'!K:K)</f>
        <v>2</v>
      </c>
      <c r="N7">
        <f>SUMIF('January Raw Data'!$A:$A,'January Summary'!$A7,'January Raw Data'!L:L)</f>
        <v>9</v>
      </c>
      <c r="O7">
        <f>SUMIF('January Raw Data'!$A:$A,'January Summary'!$A7,'January Raw Data'!M:M)</f>
        <v>294</v>
      </c>
      <c r="P7" s="12">
        <f>AVERAGEIF('January Raw Data'!$A:$A,'January Summary'!$A7,'January Raw Data'!N:N)</f>
        <v>0.84444444444444444</v>
      </c>
      <c r="Q7" s="12">
        <f>AVERAGEIF('January Raw Data'!$A:$A,'January Summary'!$A7,'January Raw Data'!O:O)</f>
        <v>0.1380787037037037</v>
      </c>
      <c r="R7" s="12">
        <f>AVERAGEIF('January Raw Data'!$A:$A,'January Summary'!$A7,'January Raw Data'!P:P)</f>
        <v>3.9120370370370368E-2</v>
      </c>
      <c r="S7" s="12">
        <f>AVERAGEIF('January Raw Data'!$A:$A,'January Summary'!$A7,'January Raw Data'!Q:Q)</f>
        <v>0.66724537037037035</v>
      </c>
      <c r="T7">
        <f>SUMIF('January Raw Data'!$A:$A,'January Summary'!$A7,'January Raw Data'!R:R)</f>
        <v>2</v>
      </c>
      <c r="U7">
        <f>SUMIF('January Raw Data'!$A:$A,'January Summary'!$A7,'January Raw Data'!S:S)</f>
        <v>3</v>
      </c>
      <c r="V7">
        <f t="shared" si="5"/>
        <v>5</v>
      </c>
      <c r="W7" s="25">
        <f t="shared" si="0"/>
        <v>0.4</v>
      </c>
      <c r="X7">
        <f>SUMIF('January Raw Data'!$A:$A,'January Summary'!$A7,'January Raw Data'!U:U)</f>
        <v>12</v>
      </c>
      <c r="Y7">
        <f t="shared" si="1"/>
        <v>11.75</v>
      </c>
      <c r="Z7">
        <f t="shared" si="2"/>
        <v>0.97916666666666663</v>
      </c>
    </row>
    <row r="8" spans="1:26">
      <c r="A8" t="s">
        <v>5</v>
      </c>
      <c r="B8">
        <f>SUMIF('January Raw Data'!$A:$A,'January Summary'!$A8,'January Raw Data'!B:B)</f>
        <v>0</v>
      </c>
      <c r="C8">
        <f>SUMIF('January Raw Data'!$A:$A,'January Summary'!$A8,'January Raw Data'!C:C)</f>
        <v>2</v>
      </c>
      <c r="D8">
        <f t="shared" si="3"/>
        <v>2</v>
      </c>
      <c r="E8">
        <f>SUMIF('January Raw Data'!$A:$A,'January Summary'!$A8,'January Raw Data'!D:D)</f>
        <v>1</v>
      </c>
      <c r="F8">
        <f>SUMIF('January Raw Data'!$A:$A,'January Summary'!$A8,'January Raw Data'!E:E)</f>
        <v>7</v>
      </c>
      <c r="G8">
        <f>SUMIF('January Raw Data'!$A:$A,'January Summary'!$A8,'January Raw Data'!F:F)</f>
        <v>7</v>
      </c>
      <c r="H8">
        <f t="shared" si="4"/>
        <v>14</v>
      </c>
      <c r="I8">
        <f>SUMIF('January Raw Data'!$A:$A,'January Summary'!$A8,'January Raw Data'!G:G)</f>
        <v>14</v>
      </c>
      <c r="J8">
        <f>SUMIF('January Raw Data'!$A:$A,'January Summary'!$A8,'January Raw Data'!H:H)</f>
        <v>2</v>
      </c>
      <c r="K8">
        <f>SUMIF('January Raw Data'!$A:$A,'January Summary'!$A8,'January Raw Data'!I:I)</f>
        <v>4</v>
      </c>
      <c r="L8">
        <f>SUMIF('January Raw Data'!$A:$A,'January Summary'!$A8,'January Raw Data'!J:J)</f>
        <v>7</v>
      </c>
      <c r="M8">
        <f>SUMIF('January Raw Data'!$A:$A,'January Summary'!$A8,'January Raw Data'!K:K)</f>
        <v>2</v>
      </c>
      <c r="N8">
        <f>SUMIF('January Raw Data'!$A:$A,'January Summary'!$A8,'January Raw Data'!L:L)</f>
        <v>5</v>
      </c>
      <c r="O8">
        <f>SUMIF('January Raw Data'!$A:$A,'January Summary'!$A8,'January Raw Data'!M:M)</f>
        <v>244</v>
      </c>
      <c r="P8" s="12">
        <f>AVERAGEIF('January Raw Data'!$A:$A,'January Summary'!$A8,'January Raw Data'!N:N)</f>
        <v>0.68560606060606055</v>
      </c>
      <c r="Q8" s="12">
        <f>AVERAGEIF('January Raw Data'!$A:$A,'January Summary'!$A8,'January Raw Data'!O:O)</f>
        <v>3.7878787878787876E-3</v>
      </c>
      <c r="R8" s="12">
        <f>AVERAGEIF('January Raw Data'!$A:$A,'January Summary'!$A8,'January Raw Data'!P:P)</f>
        <v>0.05</v>
      </c>
      <c r="S8" s="12">
        <f>AVERAGEIF('January Raw Data'!$A:$A,'January Summary'!$A8,'January Raw Data'!Q:Q)</f>
        <v>0.63181818181818183</v>
      </c>
      <c r="T8">
        <f>SUMIF('January Raw Data'!$A:$A,'January Summary'!$A8,'January Raw Data'!R:R)</f>
        <v>0</v>
      </c>
      <c r="U8">
        <f>SUMIF('January Raw Data'!$A:$A,'January Summary'!$A8,'January Raw Data'!S:S)</f>
        <v>0</v>
      </c>
      <c r="V8">
        <f t="shared" si="5"/>
        <v>0</v>
      </c>
      <c r="W8" s="25">
        <f t="shared" si="0"/>
        <v>0</v>
      </c>
      <c r="X8">
        <f>SUMIF('January Raw Data'!$A:$A,'January Summary'!$A8,'January Raw Data'!U:U)</f>
        <v>11</v>
      </c>
      <c r="Y8">
        <f t="shared" si="1"/>
        <v>4.2500000000000009</v>
      </c>
      <c r="Z8">
        <f t="shared" si="2"/>
        <v>0.38636363636363646</v>
      </c>
    </row>
    <row r="9" spans="1:26">
      <c r="A9" t="s">
        <v>6</v>
      </c>
      <c r="B9" s="38">
        <f>SUMIF('January Raw Data'!$A:$A,'January Summary'!$A9,'January Raw Data'!B:B)</f>
        <v>4</v>
      </c>
      <c r="C9">
        <f>SUMIF('January Raw Data'!$A:$A,'January Summary'!$A9,'January Raw Data'!C:C)</f>
        <v>3</v>
      </c>
      <c r="D9">
        <f t="shared" si="3"/>
        <v>7</v>
      </c>
      <c r="E9">
        <f>SUMIF('January Raw Data'!$A:$A,'January Summary'!$A9,'January Raw Data'!D:D)</f>
        <v>-5</v>
      </c>
      <c r="F9">
        <f>SUMIF('January Raw Data'!$A:$A,'January Summary'!$A9,'January Raw Data'!E:E)</f>
        <v>40</v>
      </c>
      <c r="G9">
        <f>SUMIF('January Raw Data'!$A:$A,'January Summary'!$A9,'January Raw Data'!F:F)</f>
        <v>36</v>
      </c>
      <c r="H9">
        <f t="shared" si="4"/>
        <v>76</v>
      </c>
      <c r="I9">
        <f>SUMIF('January Raw Data'!$A:$A,'January Summary'!$A9,'January Raw Data'!G:G)</f>
        <v>6</v>
      </c>
      <c r="J9">
        <f>SUMIF('January Raw Data'!$A:$A,'January Summary'!$A9,'January Raw Data'!H:H)</f>
        <v>0</v>
      </c>
      <c r="K9">
        <f>SUMIF('January Raw Data'!$A:$A,'January Summary'!$A9,'January Raw Data'!I:I)</f>
        <v>0</v>
      </c>
      <c r="L9">
        <f>SUMIF('January Raw Data'!$A:$A,'January Summary'!$A9,'January Raw Data'!J:J)</f>
        <v>11</v>
      </c>
      <c r="M9">
        <f>SUMIF('January Raw Data'!$A:$A,'January Summary'!$A9,'January Raw Data'!K:K)</f>
        <v>3</v>
      </c>
      <c r="N9" s="38">
        <f>SUMIF('January Raw Data'!$A:$A,'January Summary'!$A9,'January Raw Data'!L:L)</f>
        <v>17</v>
      </c>
      <c r="O9">
        <f>SUMIF('January Raw Data'!$A:$A,'January Summary'!$A9,'January Raw Data'!M:M)</f>
        <v>341</v>
      </c>
      <c r="P9" s="12">
        <f>AVERAGEIF('January Raw Data'!$A:$A,'January Summary'!$A9,'January Raw Data'!N:N)</f>
        <v>0.93026620370370361</v>
      </c>
      <c r="Q9" s="12">
        <f>AVERAGEIF('January Raw Data'!$A:$A,'January Summary'!$A9,'January Raw Data'!O:O)</f>
        <v>0.12824074074074074</v>
      </c>
      <c r="R9" s="12">
        <f>AVERAGEIF('January Raw Data'!$A:$A,'January Summary'!$A9,'January Raw Data'!P:P)</f>
        <v>8.6805555555555539E-2</v>
      </c>
      <c r="S9" s="12">
        <f>AVERAGEIF('January Raw Data'!$A:$A,'January Summary'!$A9,'January Raw Data'!Q:Q)</f>
        <v>0.71521990740740737</v>
      </c>
      <c r="T9">
        <f>SUMIF('January Raw Data'!$A:$A,'January Summary'!$A9,'January Raw Data'!R:R)</f>
        <v>38</v>
      </c>
      <c r="U9">
        <f>SUMIF('January Raw Data'!$A:$A,'January Summary'!$A9,'January Raw Data'!S:S)</f>
        <v>41</v>
      </c>
      <c r="V9">
        <f t="shared" si="5"/>
        <v>79</v>
      </c>
      <c r="W9" s="25">
        <f t="shared" si="0"/>
        <v>0.48101265822784811</v>
      </c>
      <c r="X9">
        <f>SUMIF('January Raw Data'!$A:$A,'January Summary'!$A9,'January Raw Data'!U:U)</f>
        <v>12</v>
      </c>
      <c r="Y9">
        <f t="shared" si="1"/>
        <v>10.600000000000001</v>
      </c>
      <c r="Z9">
        <f t="shared" si="2"/>
        <v>0.88333333333333341</v>
      </c>
    </row>
    <row r="10" spans="1:26">
      <c r="A10" t="s">
        <v>7</v>
      </c>
      <c r="B10">
        <f>SUMIF('January Raw Data'!$A:$A,'January Summary'!$A10,'January Raw Data'!B:B)</f>
        <v>1</v>
      </c>
      <c r="C10">
        <f>SUMIF('January Raw Data'!$A:$A,'January Summary'!$A10,'January Raw Data'!C:C)</f>
        <v>1</v>
      </c>
      <c r="D10">
        <f t="shared" si="3"/>
        <v>2</v>
      </c>
      <c r="E10">
        <f>SUMIF('January Raw Data'!$A:$A,'January Summary'!$A10,'January Raw Data'!D:D)</f>
        <v>-1</v>
      </c>
      <c r="F10">
        <f>SUMIF('January Raw Data'!$A:$A,'January Summary'!$A10,'January Raw Data'!E:E)</f>
        <v>15</v>
      </c>
      <c r="G10">
        <f>SUMIF('January Raw Data'!$A:$A,'January Summary'!$A10,'January Raw Data'!F:F)</f>
        <v>14</v>
      </c>
      <c r="H10">
        <f t="shared" si="4"/>
        <v>29</v>
      </c>
      <c r="I10">
        <f>SUMIF('January Raw Data'!$A:$A,'January Summary'!$A10,'January Raw Data'!G:G)</f>
        <v>3</v>
      </c>
      <c r="J10">
        <f>SUMIF('January Raw Data'!$A:$A,'January Summary'!$A10,'January Raw Data'!H:H)</f>
        <v>2</v>
      </c>
      <c r="K10">
        <f>SUMIF('January Raw Data'!$A:$A,'January Summary'!$A10,'January Raw Data'!I:I)</f>
        <v>4</v>
      </c>
      <c r="L10" s="38">
        <f>SUMIF('January Raw Data'!$A:$A,'January Summary'!$A10,'January Raw Data'!J:J)</f>
        <v>22</v>
      </c>
      <c r="M10">
        <f>SUMIF('January Raw Data'!$A:$A,'January Summary'!$A10,'January Raw Data'!K:K)</f>
        <v>3</v>
      </c>
      <c r="N10">
        <f>SUMIF('January Raw Data'!$A:$A,'January Summary'!$A10,'January Raw Data'!L:L)</f>
        <v>2</v>
      </c>
      <c r="O10">
        <f>SUMIF('January Raw Data'!$A:$A,'January Summary'!$A10,'January Raw Data'!M:M)</f>
        <v>178</v>
      </c>
      <c r="P10" s="12">
        <f>AVERAGEIF('January Raw Data'!$A:$A,'January Summary'!$A10,'January Raw Data'!N:N)</f>
        <v>0.42366898148148141</v>
      </c>
      <c r="Q10" s="12">
        <f>AVERAGEIF('January Raw Data'!$A:$A,'January Summary'!$A10,'January Raw Data'!O:O)</f>
        <v>1.1574074074074075E-4</v>
      </c>
      <c r="R10" s="12">
        <f>AVERAGEIF('January Raw Data'!$A:$A,'January Summary'!$A10,'January Raw Data'!P:P)</f>
        <v>1.736111111111111E-3</v>
      </c>
      <c r="S10" s="12">
        <f>AVERAGEIF('January Raw Data'!$A:$A,'January Summary'!$A10,'January Raw Data'!Q:Q)</f>
        <v>0.42181712962962964</v>
      </c>
      <c r="T10">
        <f>SUMIF('January Raw Data'!$A:$A,'January Summary'!$A10,'January Raw Data'!R:R)</f>
        <v>1</v>
      </c>
      <c r="U10">
        <f>SUMIF('January Raw Data'!$A:$A,'January Summary'!$A10,'January Raw Data'!S:S)</f>
        <v>2</v>
      </c>
      <c r="V10">
        <f t="shared" si="5"/>
        <v>3</v>
      </c>
      <c r="W10" s="25">
        <f t="shared" si="0"/>
        <v>0.33333333333333331</v>
      </c>
      <c r="X10">
        <f>SUMIF('January Raw Data'!$A:$A,'January Summary'!$A10,'January Raw Data'!U:U)</f>
        <v>12</v>
      </c>
      <c r="Y10">
        <f t="shared" si="1"/>
        <v>6.3</v>
      </c>
      <c r="Z10">
        <f t="shared" si="2"/>
        <v>0.52500000000000002</v>
      </c>
    </row>
    <row r="11" spans="1:26">
      <c r="A11" t="s">
        <v>9</v>
      </c>
      <c r="B11">
        <f>SUMIF('January Raw Data'!$A:$A,'January Summary'!$A11,'January Raw Data'!B:B)</f>
        <v>0</v>
      </c>
      <c r="C11">
        <f>SUMIF('January Raw Data'!$A:$A,'January Summary'!$A11,'January Raw Data'!C:C)</f>
        <v>0</v>
      </c>
      <c r="D11">
        <f t="shared" si="3"/>
        <v>0</v>
      </c>
      <c r="E11">
        <f>SUMIF('January Raw Data'!$A:$A,'January Summary'!$A11,'January Raw Data'!D:D)</f>
        <v>-2</v>
      </c>
      <c r="F11">
        <f>SUMIF('January Raw Data'!$A:$A,'January Summary'!$A11,'January Raw Data'!E:E)</f>
        <v>5</v>
      </c>
      <c r="G11">
        <f>SUMIF('January Raw Data'!$A:$A,'January Summary'!$A11,'January Raw Data'!F:F)</f>
        <v>5</v>
      </c>
      <c r="H11">
        <f t="shared" si="4"/>
        <v>10</v>
      </c>
      <c r="I11">
        <f>SUMIF('January Raw Data'!$A:$A,'January Summary'!$A11,'January Raw Data'!G:G)</f>
        <v>3</v>
      </c>
      <c r="J11">
        <f>SUMIF('January Raw Data'!$A:$A,'January Summary'!$A11,'January Raw Data'!H:H)</f>
        <v>1</v>
      </c>
      <c r="K11">
        <f>SUMIF('January Raw Data'!$A:$A,'January Summary'!$A11,'January Raw Data'!I:I)</f>
        <v>2</v>
      </c>
      <c r="L11">
        <f>SUMIF('January Raw Data'!$A:$A,'January Summary'!$A11,'January Raw Data'!J:J)</f>
        <v>3</v>
      </c>
      <c r="M11">
        <f>SUMIF('January Raw Data'!$A:$A,'January Summary'!$A11,'January Raw Data'!K:K)</f>
        <v>3</v>
      </c>
      <c r="N11">
        <f>SUMIF('January Raw Data'!$A:$A,'January Summary'!$A11,'January Raw Data'!L:L)</f>
        <v>3</v>
      </c>
      <c r="O11">
        <f>SUMIF('January Raw Data'!$A:$A,'January Summary'!$A11,'January Raw Data'!M:M)</f>
        <v>79</v>
      </c>
      <c r="P11" s="12">
        <f>AVERAGEIF('January Raw Data'!$A:$A,'January Summary'!$A11,'January Raw Data'!N:N)</f>
        <v>0.54809027777777775</v>
      </c>
      <c r="Q11" s="12">
        <f>AVERAGEIF('January Raw Data'!$A:$A,'January Summary'!$A11,'January Raw Data'!O:O)</f>
        <v>0</v>
      </c>
      <c r="R11" s="12">
        <f>AVERAGEIF('January Raw Data'!$A:$A,'January Summary'!$A11,'January Raw Data'!P:P)</f>
        <v>1.7881944444444443E-2</v>
      </c>
      <c r="S11" s="12">
        <f>AVERAGEIF('January Raw Data'!$A:$A,'January Summary'!$A11,'January Raw Data'!Q:Q)</f>
        <v>0.53020833333333328</v>
      </c>
      <c r="T11">
        <f>SUMIF('January Raw Data'!$A:$A,'January Summary'!$A11,'January Raw Data'!R:R)</f>
        <v>12</v>
      </c>
      <c r="U11">
        <f>SUMIF('January Raw Data'!$A:$A,'January Summary'!$A11,'January Raw Data'!S:S)</f>
        <v>21</v>
      </c>
      <c r="V11">
        <f t="shared" si="5"/>
        <v>33</v>
      </c>
      <c r="W11" s="25">
        <f t="shared" ref="W11:W26" si="6">IF(T11+U11=0,0,T11/(T11+U11))</f>
        <v>0.36363636363636365</v>
      </c>
      <c r="X11">
        <f>SUMIF('January Raw Data'!$A:$A,'January Summary'!$A11,'January Raw Data'!U:U)</f>
        <v>4</v>
      </c>
      <c r="Y11">
        <f t="shared" si="1"/>
        <v>1.05</v>
      </c>
      <c r="Z11">
        <f t="shared" ref="Z11:Z26" si="7">Y11/X11</f>
        <v>0.26250000000000001</v>
      </c>
    </row>
    <row r="12" spans="1:26">
      <c r="A12" t="s">
        <v>10</v>
      </c>
      <c r="B12">
        <f>SUMIF('January Raw Data'!$A:$A,'January Summary'!$A12,'January Raw Data'!B:B)</f>
        <v>0</v>
      </c>
      <c r="C12">
        <f>SUMIF('January Raw Data'!$A:$A,'January Summary'!$A12,'January Raw Data'!C:C)</f>
        <v>0</v>
      </c>
      <c r="D12">
        <f t="shared" si="3"/>
        <v>0</v>
      </c>
      <c r="E12">
        <f>SUMIF('January Raw Data'!$A:$A,'January Summary'!$A12,'January Raw Data'!D:D)</f>
        <v>-4</v>
      </c>
      <c r="F12">
        <f>SUMIF('January Raw Data'!$A:$A,'January Summary'!$A12,'January Raw Data'!E:E)</f>
        <v>24</v>
      </c>
      <c r="G12">
        <f>SUMIF('January Raw Data'!$A:$A,'January Summary'!$A12,'January Raw Data'!F:F)</f>
        <v>24</v>
      </c>
      <c r="H12">
        <f t="shared" si="4"/>
        <v>48</v>
      </c>
      <c r="I12">
        <f>SUMIF('January Raw Data'!$A:$A,'January Summary'!$A12,'January Raw Data'!G:G)</f>
        <v>24</v>
      </c>
      <c r="J12">
        <f>SUMIF('January Raw Data'!$A:$A,'January Summary'!$A12,'January Raw Data'!H:H)</f>
        <v>1</v>
      </c>
      <c r="K12">
        <f>SUMIF('January Raw Data'!$A:$A,'January Summary'!$A12,'January Raw Data'!I:I)</f>
        <v>2</v>
      </c>
      <c r="L12" s="38">
        <f>SUMIF('January Raw Data'!$A:$A,'January Summary'!$A12,'January Raw Data'!J:J)</f>
        <v>39</v>
      </c>
      <c r="M12">
        <f>SUMIF('January Raw Data'!$A:$A,'January Summary'!$A12,'January Raw Data'!K:K)</f>
        <v>5</v>
      </c>
      <c r="N12">
        <f>SUMIF('January Raw Data'!$A:$A,'January Summary'!$A12,'January Raw Data'!L:L)</f>
        <v>6</v>
      </c>
      <c r="O12">
        <f>SUMIF('January Raw Data'!$A:$A,'January Summary'!$A12,'January Raw Data'!M:M)</f>
        <v>296</v>
      </c>
      <c r="P12" s="12">
        <f>AVERAGEIF('January Raw Data'!$A:$A,'January Summary'!$A12,'January Raw Data'!N:N)</f>
        <v>0.81550925925925932</v>
      </c>
      <c r="Q12" s="12">
        <f>AVERAGEIF('January Raw Data'!$A:$A,'January Summary'!$A12,'January Raw Data'!O:O)</f>
        <v>3.4722222222222225E-3</v>
      </c>
      <c r="R12" s="12">
        <f>AVERAGEIF('January Raw Data'!$A:$A,'January Summary'!$A12,'January Raw Data'!P:P)</f>
        <v>8.3622685185185189E-2</v>
      </c>
      <c r="S12" s="12">
        <f>AVERAGEIF('January Raw Data'!$A:$A,'January Summary'!$A12,'January Raw Data'!Q:Q)</f>
        <v>0.72841435185185199</v>
      </c>
      <c r="T12">
        <f>SUMIF('January Raw Data'!$A:$A,'January Summary'!$A12,'January Raw Data'!R:R)</f>
        <v>0</v>
      </c>
      <c r="U12">
        <f>SUMIF('January Raw Data'!$A:$A,'January Summary'!$A12,'January Raw Data'!S:S)</f>
        <v>0</v>
      </c>
      <c r="V12">
        <f t="shared" si="5"/>
        <v>0</v>
      </c>
      <c r="W12" s="25">
        <f t="shared" si="6"/>
        <v>0</v>
      </c>
      <c r="X12">
        <f>SUMIF('January Raw Data'!$A:$A,'January Summary'!$A12,'January Raw Data'!U:U)</f>
        <v>12</v>
      </c>
      <c r="Y12">
        <f t="shared" si="1"/>
        <v>9.1000000000000014</v>
      </c>
      <c r="Z12">
        <f t="shared" si="7"/>
        <v>0.75833333333333341</v>
      </c>
    </row>
    <row r="13" spans="1:26">
      <c r="A13" t="s">
        <v>11</v>
      </c>
      <c r="B13">
        <f>SUMIF('January Raw Data'!$A:$A,'January Summary'!$A13,'January Raw Data'!B:B)</f>
        <v>0</v>
      </c>
      <c r="C13">
        <f>SUMIF('January Raw Data'!$A:$A,'January Summary'!$A13,'January Raw Data'!C:C)</f>
        <v>1</v>
      </c>
      <c r="D13">
        <f t="shared" si="3"/>
        <v>1</v>
      </c>
      <c r="E13">
        <f>SUMIF('January Raw Data'!$A:$A,'January Summary'!$A13,'January Raw Data'!D:D)</f>
        <v>0</v>
      </c>
      <c r="F13">
        <f>SUMIF('January Raw Data'!$A:$A,'January Summary'!$A13,'January Raw Data'!E:E)</f>
        <v>17</v>
      </c>
      <c r="G13">
        <f>SUMIF('January Raw Data'!$A:$A,'January Summary'!$A13,'January Raw Data'!F:F)</f>
        <v>17</v>
      </c>
      <c r="H13">
        <f t="shared" si="4"/>
        <v>34</v>
      </c>
      <c r="I13">
        <f>SUMIF('January Raw Data'!$A:$A,'January Summary'!$A13,'January Raw Data'!G:G)</f>
        <v>5</v>
      </c>
      <c r="J13">
        <f>SUMIF('January Raw Data'!$A:$A,'January Summary'!$A13,'January Raw Data'!H:H)</f>
        <v>1</v>
      </c>
      <c r="K13">
        <f>SUMIF('January Raw Data'!$A:$A,'January Summary'!$A13,'January Raw Data'!I:I)</f>
        <v>2</v>
      </c>
      <c r="L13">
        <f>SUMIF('January Raw Data'!$A:$A,'January Summary'!$A13,'January Raw Data'!J:J)</f>
        <v>17</v>
      </c>
      <c r="M13">
        <f>SUMIF('January Raw Data'!$A:$A,'January Summary'!$A13,'January Raw Data'!K:K)</f>
        <v>3</v>
      </c>
      <c r="N13">
        <f>SUMIF('January Raw Data'!$A:$A,'January Summary'!$A13,'January Raw Data'!L:L)</f>
        <v>3</v>
      </c>
      <c r="O13">
        <f>SUMIF('January Raw Data'!$A:$A,'January Summary'!$A13,'January Raw Data'!M:M)</f>
        <v>173</v>
      </c>
      <c r="P13" s="12">
        <f>AVERAGEIF('January Raw Data'!$A:$A,'January Summary'!$A13,'January Raw Data'!N:N)</f>
        <v>0.50138888888888888</v>
      </c>
      <c r="Q13" s="12">
        <f>AVERAGEIF('January Raw Data'!$A:$A,'January Summary'!$A13,'January Raw Data'!O:O)</f>
        <v>0</v>
      </c>
      <c r="R13" s="12">
        <f>AVERAGEIF('January Raw Data'!$A:$A,'January Summary'!$A13,'January Raw Data'!P:P)</f>
        <v>8.0015432098765438E-2</v>
      </c>
      <c r="S13" s="12">
        <f>AVERAGEIF('January Raw Data'!$A:$A,'January Summary'!$A13,'January Raw Data'!Q:Q)</f>
        <v>0.4213734567901235</v>
      </c>
      <c r="T13">
        <f>SUMIF('January Raw Data'!$A:$A,'January Summary'!$A13,'January Raw Data'!R:R)</f>
        <v>64</v>
      </c>
      <c r="U13">
        <f>SUMIF('January Raw Data'!$A:$A,'January Summary'!$A13,'January Raw Data'!S:S)</f>
        <v>35</v>
      </c>
      <c r="V13">
        <f t="shared" si="5"/>
        <v>99</v>
      </c>
      <c r="W13" s="39">
        <f t="shared" si="6"/>
        <v>0.64646464646464652</v>
      </c>
      <c r="X13">
        <f>SUMIF('January Raw Data'!$A:$A,'January Summary'!$A13,'January Raw Data'!U:U)</f>
        <v>9</v>
      </c>
      <c r="Y13">
        <f t="shared" si="1"/>
        <v>5.3500000000000005</v>
      </c>
      <c r="Z13">
        <f t="shared" si="7"/>
        <v>0.59444444444444455</v>
      </c>
    </row>
    <row r="14" spans="1:26">
      <c r="A14" t="s">
        <v>12</v>
      </c>
      <c r="B14">
        <f>SUMIF('January Raw Data'!$A:$A,'January Summary'!$A14,'January Raw Data'!B:B)</f>
        <v>0</v>
      </c>
      <c r="C14">
        <f>SUMIF('January Raw Data'!$A:$A,'January Summary'!$A14,'January Raw Data'!C:C)</f>
        <v>4</v>
      </c>
      <c r="D14">
        <f t="shared" si="3"/>
        <v>4</v>
      </c>
      <c r="E14">
        <f>SUMIF('January Raw Data'!$A:$A,'January Summary'!$A14,'January Raw Data'!D:D)</f>
        <v>-5</v>
      </c>
      <c r="F14">
        <f>SUMIF('January Raw Data'!$A:$A,'January Summary'!$A14,'January Raw Data'!E:E)</f>
        <v>26</v>
      </c>
      <c r="G14">
        <f>SUMIF('January Raw Data'!$A:$A,'January Summary'!$A14,'January Raw Data'!F:F)</f>
        <v>26</v>
      </c>
      <c r="H14">
        <f t="shared" si="4"/>
        <v>52</v>
      </c>
      <c r="I14">
        <f>SUMIF('January Raw Data'!$A:$A,'January Summary'!$A14,'January Raw Data'!G:G)</f>
        <v>4</v>
      </c>
      <c r="J14">
        <f>SUMIF('January Raw Data'!$A:$A,'January Summary'!$A14,'January Raw Data'!H:H)</f>
        <v>2</v>
      </c>
      <c r="K14">
        <f>SUMIF('January Raw Data'!$A:$A,'January Summary'!$A14,'January Raw Data'!I:I)</f>
        <v>4</v>
      </c>
      <c r="L14">
        <f>SUMIF('January Raw Data'!$A:$A,'January Summary'!$A14,'January Raw Data'!J:J)</f>
        <v>2</v>
      </c>
      <c r="M14">
        <f>SUMIF('January Raw Data'!$A:$A,'January Summary'!$A14,'January Raw Data'!K:K)</f>
        <v>4</v>
      </c>
      <c r="N14">
        <f>SUMIF('January Raw Data'!$A:$A,'January Summary'!$A14,'January Raw Data'!L:L)</f>
        <v>6</v>
      </c>
      <c r="O14">
        <f>SUMIF('January Raw Data'!$A:$A,'January Summary'!$A14,'January Raw Data'!M:M)</f>
        <v>173</v>
      </c>
      <c r="P14" s="12">
        <f>AVERAGEIF('January Raw Data'!$A:$A,'January Summary'!$A14,'January Raw Data'!N:N)</f>
        <v>0.90925925925925932</v>
      </c>
      <c r="Q14" s="12">
        <f>AVERAGEIF('January Raw Data'!$A:$A,'January Summary'!$A14,'January Raw Data'!O:O)</f>
        <v>0.15358796296296295</v>
      </c>
      <c r="R14" s="12">
        <f>AVERAGEIF('January Raw Data'!$A:$A,'January Summary'!$A14,'January Raw Data'!P:P)</f>
        <v>0.10104166666666665</v>
      </c>
      <c r="S14" s="12">
        <f>AVERAGEIF('January Raw Data'!$A:$A,'January Summary'!$A14,'January Raw Data'!Q:Q)</f>
        <v>0.65462962962962956</v>
      </c>
      <c r="T14">
        <f>SUMIF('January Raw Data'!$A:$A,'January Summary'!$A14,'January Raw Data'!R:R)</f>
        <v>39</v>
      </c>
      <c r="U14">
        <f>SUMIF('January Raw Data'!$A:$A,'January Summary'!$A14,'January Raw Data'!S:S)</f>
        <v>30</v>
      </c>
      <c r="V14">
        <f t="shared" si="5"/>
        <v>69</v>
      </c>
      <c r="W14" s="25">
        <f t="shared" si="6"/>
        <v>0.56521739130434778</v>
      </c>
      <c r="X14">
        <f>SUMIF('January Raw Data'!$A:$A,'January Summary'!$A14,'January Raw Data'!U:U)</f>
        <v>6</v>
      </c>
      <c r="Y14">
        <f t="shared" si="1"/>
        <v>5.5000000000000018</v>
      </c>
      <c r="Z14">
        <f t="shared" si="7"/>
        <v>0.91666666666666696</v>
      </c>
    </row>
    <row r="15" spans="1:26">
      <c r="A15" t="s">
        <v>13</v>
      </c>
      <c r="B15" s="38">
        <f>SUMIF('January Raw Data'!$A:$A,'January Summary'!$A15,'January Raw Data'!B:B)</f>
        <v>4</v>
      </c>
      <c r="C15">
        <f>SUMIF('January Raw Data'!$A:$A,'January Summary'!$A15,'January Raw Data'!C:C)</f>
        <v>0</v>
      </c>
      <c r="D15">
        <f t="shared" si="3"/>
        <v>4</v>
      </c>
      <c r="E15">
        <f>SUMIF('January Raw Data'!$A:$A,'January Summary'!$A15,'January Raw Data'!D:D)</f>
        <v>-7</v>
      </c>
      <c r="F15">
        <f>SUMIF('January Raw Data'!$A:$A,'January Summary'!$A15,'January Raw Data'!E:E)</f>
        <v>37</v>
      </c>
      <c r="G15">
        <f>SUMIF('January Raw Data'!$A:$A,'January Summary'!$A15,'January Raw Data'!F:F)</f>
        <v>33</v>
      </c>
      <c r="H15">
        <f t="shared" si="4"/>
        <v>70</v>
      </c>
      <c r="I15">
        <f>SUMIF('January Raw Data'!$A:$A,'January Summary'!$A15,'January Raw Data'!G:G)</f>
        <v>2</v>
      </c>
      <c r="J15">
        <f>SUMIF('January Raw Data'!$A:$A,'January Summary'!$A15,'January Raw Data'!H:H)</f>
        <v>0</v>
      </c>
      <c r="K15">
        <f>SUMIF('January Raw Data'!$A:$A,'January Summary'!$A15,'January Raw Data'!I:I)</f>
        <v>0</v>
      </c>
      <c r="L15" s="38">
        <f>SUMIF('January Raw Data'!$A:$A,'January Summary'!$A15,'January Raw Data'!J:J)</f>
        <v>30</v>
      </c>
      <c r="M15">
        <f>SUMIF('January Raw Data'!$A:$A,'January Summary'!$A15,'January Raw Data'!K:K)</f>
        <v>7</v>
      </c>
      <c r="N15">
        <f>SUMIF('January Raw Data'!$A:$A,'January Summary'!$A15,'January Raw Data'!L:L)</f>
        <v>12</v>
      </c>
      <c r="O15">
        <f>SUMIF('January Raw Data'!$A:$A,'January Summary'!$A15,'January Raw Data'!M:M)</f>
        <v>269</v>
      </c>
      <c r="P15" s="12">
        <f>AVERAGEIF('January Raw Data'!$A:$A,'January Summary'!$A15,'January Raw Data'!N:N)</f>
        <v>0.67644675925925934</v>
      </c>
      <c r="Q15" s="12">
        <f>AVERAGEIF('January Raw Data'!$A:$A,'January Summary'!$A15,'January Raw Data'!O:O)</f>
        <v>6.1400462962962976E-2</v>
      </c>
      <c r="R15" s="12">
        <f>AVERAGEIF('January Raw Data'!$A:$A,'January Summary'!$A15,'January Raw Data'!P:P)</f>
        <v>1.1574074074074073E-3</v>
      </c>
      <c r="S15" s="12">
        <f>AVERAGEIF('January Raw Data'!$A:$A,'January Summary'!$A15,'January Raw Data'!Q:Q)</f>
        <v>0.61388888888888893</v>
      </c>
      <c r="T15">
        <f>SUMIF('January Raw Data'!$A:$A,'January Summary'!$A15,'January Raw Data'!R:R)</f>
        <v>0</v>
      </c>
      <c r="U15">
        <f>SUMIF('January Raw Data'!$A:$A,'January Summary'!$A15,'January Raw Data'!S:S)</f>
        <v>2</v>
      </c>
      <c r="V15">
        <f t="shared" si="5"/>
        <v>2</v>
      </c>
      <c r="W15" s="25">
        <f t="shared" si="6"/>
        <v>0</v>
      </c>
      <c r="X15">
        <f>SUMIF('January Raw Data'!$A:$A,'January Summary'!$A15,'January Raw Data'!U:U)</f>
        <v>12</v>
      </c>
      <c r="Y15">
        <f t="shared" si="1"/>
        <v>10.649999999999999</v>
      </c>
      <c r="Z15">
        <f t="shared" si="7"/>
        <v>0.88749999999999984</v>
      </c>
    </row>
    <row r="16" spans="1:26">
      <c r="A16" t="s">
        <v>14</v>
      </c>
      <c r="B16">
        <f>SUMIF('January Raw Data'!$A:$A,'January Summary'!$A16,'January Raw Data'!B:B)</f>
        <v>3</v>
      </c>
      <c r="C16">
        <f>SUMIF('January Raw Data'!$A:$A,'January Summary'!$A16,'January Raw Data'!C:C)</f>
        <v>6</v>
      </c>
      <c r="D16">
        <f t="shared" si="3"/>
        <v>9</v>
      </c>
      <c r="E16">
        <f>SUMIF('January Raw Data'!$A:$A,'January Summary'!$A16,'January Raw Data'!D:D)</f>
        <v>-7</v>
      </c>
      <c r="F16">
        <f>SUMIF('January Raw Data'!$A:$A,'January Summary'!$A16,'January Raw Data'!E:E)</f>
        <v>33</v>
      </c>
      <c r="G16">
        <f>SUMIF('January Raw Data'!$A:$A,'January Summary'!$A16,'January Raw Data'!F:F)</f>
        <v>30</v>
      </c>
      <c r="H16">
        <f t="shared" si="4"/>
        <v>63</v>
      </c>
      <c r="I16">
        <f>SUMIF('January Raw Data'!$A:$A,'January Summary'!$A16,'January Raw Data'!G:G)</f>
        <v>6</v>
      </c>
      <c r="J16">
        <f>SUMIF('January Raw Data'!$A:$A,'January Summary'!$A16,'January Raw Data'!H:H)</f>
        <v>3</v>
      </c>
      <c r="K16">
        <f>SUMIF('January Raw Data'!$A:$A,'January Summary'!$A16,'January Raw Data'!I:I)</f>
        <v>6</v>
      </c>
      <c r="L16">
        <f>SUMIF('January Raw Data'!$A:$A,'January Summary'!$A16,'January Raw Data'!J:J)</f>
        <v>10</v>
      </c>
      <c r="M16" s="38">
        <f>SUMIF('January Raw Data'!$A:$A,'January Summary'!$A16,'January Raw Data'!K:K)</f>
        <v>23</v>
      </c>
      <c r="N16" s="38">
        <f>SUMIF('January Raw Data'!$A:$A,'January Summary'!$A16,'January Raw Data'!L:L)</f>
        <v>17</v>
      </c>
      <c r="O16">
        <f>SUMIF('January Raw Data'!$A:$A,'January Summary'!$A16,'January Raw Data'!M:M)</f>
        <v>330</v>
      </c>
      <c r="P16" s="12">
        <f>AVERAGEIF('January Raw Data'!$A:$A,'January Summary'!$A16,'January Raw Data'!N:N)</f>
        <v>0.91406250000000011</v>
      </c>
      <c r="Q16" s="12">
        <f>AVERAGEIF('January Raw Data'!$A:$A,'January Summary'!$A16,'January Raw Data'!O:O)</f>
        <v>0.14577546296296298</v>
      </c>
      <c r="R16" s="12">
        <f>AVERAGEIF('January Raw Data'!$A:$A,'January Summary'!$A16,'January Raw Data'!P:P)</f>
        <v>5.376157407407408E-2</v>
      </c>
      <c r="S16" s="12">
        <f>AVERAGEIF('January Raw Data'!$A:$A,'January Summary'!$A16,'January Raw Data'!Q:Q)</f>
        <v>0.71452546296296304</v>
      </c>
      <c r="T16">
        <f>SUMIF('January Raw Data'!$A:$A,'January Summary'!$A16,'January Raw Data'!R:R)</f>
        <v>125</v>
      </c>
      <c r="U16">
        <f>SUMIF('January Raw Data'!$A:$A,'January Summary'!$A16,'January Raw Data'!S:S)</f>
        <v>91</v>
      </c>
      <c r="V16">
        <f t="shared" si="5"/>
        <v>216</v>
      </c>
      <c r="W16" s="39">
        <f t="shared" si="6"/>
        <v>0.57870370370370372</v>
      </c>
      <c r="X16">
        <f>SUMIF('January Raw Data'!$A:$A,'January Summary'!$A16,'January Raw Data'!U:U)</f>
        <v>12</v>
      </c>
      <c r="Y16">
        <f t="shared" si="1"/>
        <v>11.900000000000002</v>
      </c>
      <c r="Z16">
        <f t="shared" si="7"/>
        <v>0.99166666666666681</v>
      </c>
    </row>
    <row r="17" spans="1:26">
      <c r="A17" t="s">
        <v>15</v>
      </c>
      <c r="B17">
        <f>SUMIF('January Raw Data'!$A:$A,'January Summary'!$A17,'January Raw Data'!B:B)</f>
        <v>0</v>
      </c>
      <c r="C17">
        <f>SUMIF('January Raw Data'!$A:$A,'January Summary'!$A17,'January Raw Data'!C:C)</f>
        <v>3</v>
      </c>
      <c r="D17">
        <f t="shared" si="3"/>
        <v>3</v>
      </c>
      <c r="E17">
        <f>SUMIF('January Raw Data'!$A:$A,'January Summary'!$A17,'January Raw Data'!D:D)</f>
        <v>-2</v>
      </c>
      <c r="F17">
        <f>SUMIF('January Raw Data'!$A:$A,'January Summary'!$A17,'January Raw Data'!E:E)</f>
        <v>23</v>
      </c>
      <c r="G17">
        <f>SUMIF('January Raw Data'!$A:$A,'January Summary'!$A17,'January Raw Data'!F:F)</f>
        <v>23</v>
      </c>
      <c r="H17">
        <f t="shared" si="4"/>
        <v>46</v>
      </c>
      <c r="I17">
        <f>SUMIF('January Raw Data'!$A:$A,'January Summary'!$A17,'January Raw Data'!G:G)</f>
        <v>18</v>
      </c>
      <c r="J17">
        <f>SUMIF('January Raw Data'!$A:$A,'January Summary'!$A17,'January Raw Data'!H:H)</f>
        <v>3</v>
      </c>
      <c r="K17">
        <f>SUMIF('January Raw Data'!$A:$A,'January Summary'!$A17,'January Raw Data'!I:I)</f>
        <v>6</v>
      </c>
      <c r="L17">
        <f>SUMIF('January Raw Data'!$A:$A,'January Summary'!$A17,'January Raw Data'!J:J)</f>
        <v>4</v>
      </c>
      <c r="M17">
        <f>SUMIF('January Raw Data'!$A:$A,'January Summary'!$A17,'January Raw Data'!K:K)</f>
        <v>4</v>
      </c>
      <c r="N17">
        <f>SUMIF('January Raw Data'!$A:$A,'January Summary'!$A17,'January Raw Data'!L:L)</f>
        <v>6</v>
      </c>
      <c r="O17">
        <f>SUMIF('January Raw Data'!$A:$A,'January Summary'!$A17,'January Raw Data'!M:M)</f>
        <v>304</v>
      </c>
      <c r="P17" s="12">
        <f>AVERAGEIF('January Raw Data'!$A:$A,'January Summary'!$A17,'January Raw Data'!N:N)</f>
        <v>0.83061342592592602</v>
      </c>
      <c r="Q17" s="12">
        <f>AVERAGEIF('January Raw Data'!$A:$A,'January Summary'!$A17,'January Raw Data'!O:O)</f>
        <v>5.3414351851851845E-2</v>
      </c>
      <c r="R17" s="12">
        <f>AVERAGEIF('January Raw Data'!$A:$A,'January Summary'!$A17,'January Raw Data'!P:P)</f>
        <v>7.9050925925925927E-2</v>
      </c>
      <c r="S17" s="12">
        <f>AVERAGEIF('January Raw Data'!$A:$A,'January Summary'!$A17,'January Raw Data'!Q:Q)</f>
        <v>0.69814814814814818</v>
      </c>
      <c r="T17">
        <f>SUMIF('January Raw Data'!$A:$A,'January Summary'!$A17,'January Raw Data'!R:R)</f>
        <v>0</v>
      </c>
      <c r="U17">
        <f>SUMIF('January Raw Data'!$A:$A,'January Summary'!$A17,'January Raw Data'!S:S)</f>
        <v>0</v>
      </c>
      <c r="V17">
        <f t="shared" si="5"/>
        <v>0</v>
      </c>
      <c r="W17" s="25">
        <f t="shared" si="6"/>
        <v>0</v>
      </c>
      <c r="X17">
        <f>SUMIF('January Raw Data'!$A:$A,'January Summary'!$A17,'January Raw Data'!U:U)</f>
        <v>12</v>
      </c>
      <c r="Y17">
        <f t="shared" si="1"/>
        <v>6.8500000000000014</v>
      </c>
      <c r="Z17">
        <f t="shared" si="7"/>
        <v>0.57083333333333341</v>
      </c>
    </row>
    <row r="18" spans="1:26">
      <c r="A18" t="s">
        <v>16</v>
      </c>
      <c r="B18">
        <f>SUMIF('January Raw Data'!$A:$A,'January Summary'!$A18,'January Raw Data'!B:B)</f>
        <v>0</v>
      </c>
      <c r="C18">
        <f>SUMIF('January Raw Data'!$A:$A,'January Summary'!$A18,'January Raw Data'!C:C)</f>
        <v>0</v>
      </c>
      <c r="D18">
        <f t="shared" si="3"/>
        <v>0</v>
      </c>
      <c r="E18">
        <f>SUMIF('January Raw Data'!$A:$A,'January Summary'!$A18,'January Raw Data'!D:D)</f>
        <v>-1</v>
      </c>
      <c r="F18">
        <f>SUMIF('January Raw Data'!$A:$A,'January Summary'!$A18,'January Raw Data'!E:E)</f>
        <v>14</v>
      </c>
      <c r="G18">
        <f>SUMIF('January Raw Data'!$A:$A,'January Summary'!$A18,'January Raw Data'!F:F)</f>
        <v>14</v>
      </c>
      <c r="H18">
        <f t="shared" si="4"/>
        <v>28</v>
      </c>
      <c r="I18">
        <f>SUMIF('January Raw Data'!$A:$A,'January Summary'!$A18,'January Raw Data'!G:G)</f>
        <v>9</v>
      </c>
      <c r="J18">
        <f>SUMIF('January Raw Data'!$A:$A,'January Summary'!$A18,'January Raw Data'!H:H)</f>
        <v>4</v>
      </c>
      <c r="K18">
        <f>SUMIF('January Raw Data'!$A:$A,'January Summary'!$A18,'January Raw Data'!I:I)</f>
        <v>8</v>
      </c>
      <c r="L18">
        <f>SUMIF('January Raw Data'!$A:$A,'January Summary'!$A18,'January Raw Data'!J:J)</f>
        <v>11</v>
      </c>
      <c r="M18">
        <f>SUMIF('January Raw Data'!$A:$A,'January Summary'!$A18,'January Raw Data'!K:K)</f>
        <v>5</v>
      </c>
      <c r="N18">
        <f>SUMIF('January Raw Data'!$A:$A,'January Summary'!$A18,'January Raw Data'!L:L)</f>
        <v>10</v>
      </c>
      <c r="O18">
        <f>SUMIF('January Raw Data'!$A:$A,'January Summary'!$A18,'January Raw Data'!M:M)</f>
        <v>261</v>
      </c>
      <c r="P18" s="12">
        <f>AVERAGEIF('January Raw Data'!$A:$A,'January Summary'!$A18,'January Raw Data'!N:N)</f>
        <v>0.60844907407407411</v>
      </c>
      <c r="Q18" s="12">
        <f>AVERAGEIF('January Raw Data'!$A:$A,'January Summary'!$A18,'January Raw Data'!O:O)</f>
        <v>1.2152777777777776E-3</v>
      </c>
      <c r="R18" s="12">
        <f>AVERAGEIF('January Raw Data'!$A:$A,'January Summary'!$A18,'January Raw Data'!P:P)</f>
        <v>5.6944444444444443E-2</v>
      </c>
      <c r="S18" s="12">
        <f>AVERAGEIF('January Raw Data'!$A:$A,'January Summary'!$A18,'January Raw Data'!Q:Q)</f>
        <v>0.55028935185185179</v>
      </c>
      <c r="T18">
        <f>SUMIF('January Raw Data'!$A:$A,'January Summary'!$A18,'January Raw Data'!R:R)</f>
        <v>0</v>
      </c>
      <c r="U18">
        <f>SUMIF('January Raw Data'!$A:$A,'January Summary'!$A18,'January Raw Data'!S:S)</f>
        <v>0</v>
      </c>
      <c r="V18">
        <f t="shared" si="5"/>
        <v>0</v>
      </c>
      <c r="W18" s="25">
        <f t="shared" si="6"/>
        <v>0</v>
      </c>
      <c r="X18">
        <f>SUMIF('January Raw Data'!$A:$A,'January Summary'!$A18,'January Raw Data'!U:U)</f>
        <v>12</v>
      </c>
      <c r="Y18">
        <f t="shared" si="1"/>
        <v>3.8000000000000007</v>
      </c>
      <c r="Z18">
        <f t="shared" si="7"/>
        <v>0.31666666666666671</v>
      </c>
    </row>
    <row r="19" spans="1:26">
      <c r="A19" t="s">
        <v>17</v>
      </c>
      <c r="B19">
        <f>SUMIF('January Raw Data'!$A:$A,'January Summary'!$A19,'January Raw Data'!B:B)</f>
        <v>0</v>
      </c>
      <c r="C19">
        <f>SUMIF('January Raw Data'!$A:$A,'January Summary'!$A19,'January Raw Data'!C:C)</f>
        <v>0</v>
      </c>
      <c r="D19">
        <f t="shared" si="3"/>
        <v>0</v>
      </c>
      <c r="E19">
        <f>SUMIF('January Raw Data'!$A:$A,'January Summary'!$A19,'January Raw Data'!D:D)</f>
        <v>0</v>
      </c>
      <c r="F19">
        <f>SUMIF('January Raw Data'!$A:$A,'January Summary'!$A19,'January Raw Data'!E:E)</f>
        <v>0</v>
      </c>
      <c r="G19">
        <f>SUMIF('January Raw Data'!$A:$A,'January Summary'!$A19,'January Raw Data'!F:F)</f>
        <v>0</v>
      </c>
      <c r="H19">
        <f t="shared" si="4"/>
        <v>0</v>
      </c>
      <c r="I19">
        <f>SUMIF('January Raw Data'!$A:$A,'January Summary'!$A19,'January Raw Data'!G:G)</f>
        <v>0</v>
      </c>
      <c r="J19">
        <f>SUMIF('January Raw Data'!$A:$A,'January Summary'!$A19,'January Raw Data'!H:H)</f>
        <v>0</v>
      </c>
      <c r="K19">
        <f>SUMIF('January Raw Data'!$A:$A,'January Summary'!$A19,'January Raw Data'!I:I)</f>
        <v>0</v>
      </c>
      <c r="L19">
        <f>SUMIF('January Raw Data'!$A:$A,'January Summary'!$A19,'January Raw Data'!J:J)</f>
        <v>2</v>
      </c>
      <c r="M19">
        <f>SUMIF('January Raw Data'!$A:$A,'January Summary'!$A19,'January Raw Data'!K:K)</f>
        <v>0</v>
      </c>
      <c r="N19">
        <f>SUMIF('January Raw Data'!$A:$A,'January Summary'!$A19,'January Raw Data'!L:L)</f>
        <v>0</v>
      </c>
      <c r="O19">
        <f>SUMIF('January Raw Data'!$A:$A,'January Summary'!$A19,'January Raw Data'!M:M)</f>
        <v>6</v>
      </c>
      <c r="P19" s="12">
        <f>AVERAGEIF('January Raw Data'!$A:$A,'January Summary'!$A19,'January Raw Data'!N:N)</f>
        <v>0.13819444444444443</v>
      </c>
      <c r="Q19" s="12">
        <f>AVERAGEIF('January Raw Data'!$A:$A,'January Summary'!$A19,'January Raw Data'!O:O)</f>
        <v>0</v>
      </c>
      <c r="R19" s="12">
        <f>AVERAGEIF('January Raw Data'!$A:$A,'January Summary'!$A19,'January Raw Data'!P:P)</f>
        <v>0</v>
      </c>
      <c r="S19" s="12">
        <f>AVERAGEIF('January Raw Data'!$A:$A,'January Summary'!$A19,'January Raw Data'!Q:Q)</f>
        <v>0.13819444444444443</v>
      </c>
      <c r="T19">
        <f>SUMIF('January Raw Data'!$A:$A,'January Summary'!$A19,'January Raw Data'!R:R)</f>
        <v>0</v>
      </c>
      <c r="U19">
        <f>SUMIF('January Raw Data'!$A:$A,'January Summary'!$A19,'January Raw Data'!S:S)</f>
        <v>0</v>
      </c>
      <c r="V19">
        <f t="shared" si="5"/>
        <v>0</v>
      </c>
      <c r="W19" s="25">
        <f t="shared" si="6"/>
        <v>0</v>
      </c>
      <c r="X19">
        <f>SUMIF('January Raw Data'!$A:$A,'January Summary'!$A19,'January Raw Data'!U:U)</f>
        <v>1</v>
      </c>
      <c r="Y19">
        <f t="shared" si="1"/>
        <v>0.2</v>
      </c>
      <c r="Z19">
        <f t="shared" si="7"/>
        <v>0.2</v>
      </c>
    </row>
    <row r="20" spans="1:26">
      <c r="A20" t="s">
        <v>25</v>
      </c>
      <c r="B20">
        <f>SUMIF('January Raw Data'!$A:$A,'January Summary'!$A20,'January Raw Data'!B:B)</f>
        <v>1</v>
      </c>
      <c r="C20">
        <f>SUMIF('January Raw Data'!$A:$A,'January Summary'!$A20,'January Raw Data'!C:C)</f>
        <v>0</v>
      </c>
      <c r="D20">
        <f t="shared" si="3"/>
        <v>1</v>
      </c>
      <c r="E20">
        <f>SUMIF('January Raw Data'!$A:$A,'January Summary'!$A20,'January Raw Data'!D:D)</f>
        <v>1</v>
      </c>
      <c r="F20">
        <f>SUMIF('January Raw Data'!$A:$A,'January Summary'!$A20,'January Raw Data'!E:E)</f>
        <v>12</v>
      </c>
      <c r="G20">
        <f>SUMIF('January Raw Data'!$A:$A,'January Summary'!$A20,'January Raw Data'!F:F)</f>
        <v>11</v>
      </c>
      <c r="H20">
        <f t="shared" si="4"/>
        <v>23</v>
      </c>
      <c r="I20">
        <f>SUMIF('January Raw Data'!$A:$A,'January Summary'!$A20,'January Raw Data'!G:G)</f>
        <v>4</v>
      </c>
      <c r="J20">
        <f>SUMIF('January Raw Data'!$A:$A,'January Summary'!$A20,'January Raw Data'!H:H)</f>
        <v>4</v>
      </c>
      <c r="K20">
        <f>SUMIF('January Raw Data'!$A:$A,'January Summary'!$A20,'January Raw Data'!I:I)</f>
        <v>14</v>
      </c>
      <c r="L20">
        <f>SUMIF('January Raw Data'!$A:$A,'January Summary'!$A20,'January Raw Data'!J:J)</f>
        <v>11</v>
      </c>
      <c r="M20">
        <f>SUMIF('January Raw Data'!$A:$A,'January Summary'!$A20,'January Raw Data'!K:K)</f>
        <v>4</v>
      </c>
      <c r="N20">
        <f>SUMIF('January Raw Data'!$A:$A,'January Summary'!$A20,'January Raw Data'!L:L)</f>
        <v>5</v>
      </c>
      <c r="O20">
        <f>SUMIF('January Raw Data'!$A:$A,'January Summary'!$A20,'January Raw Data'!M:M)</f>
        <v>187</v>
      </c>
      <c r="P20" s="12">
        <f>AVERAGEIF('January Raw Data'!$A:$A,'January Summary'!$A20,'January Raw Data'!N:N)</f>
        <v>0.40115740740740741</v>
      </c>
      <c r="Q20" s="12">
        <f>AVERAGEIF('January Raw Data'!$A:$A,'January Summary'!$A20,'January Raw Data'!O:O)</f>
        <v>2.8935185185185184E-4</v>
      </c>
      <c r="R20" s="12">
        <f>AVERAGEIF('January Raw Data'!$A:$A,'January Summary'!$A20,'January Raw Data'!P:P)</f>
        <v>4.9421296296296297E-2</v>
      </c>
      <c r="S20" s="12">
        <f>AVERAGEIF('January Raw Data'!$A:$A,'January Summary'!$A20,'January Raw Data'!Q:Q)</f>
        <v>0.35144675925925922</v>
      </c>
      <c r="T20">
        <f>SUMIF('January Raw Data'!$A:$A,'January Summary'!$A20,'January Raw Data'!R:R)</f>
        <v>14</v>
      </c>
      <c r="U20">
        <f>SUMIF('January Raw Data'!$A:$A,'January Summary'!$A20,'January Raw Data'!S:S)</f>
        <v>16</v>
      </c>
      <c r="V20">
        <f t="shared" si="5"/>
        <v>30</v>
      </c>
      <c r="W20" s="25">
        <f t="shared" si="6"/>
        <v>0.46666666666666667</v>
      </c>
      <c r="X20">
        <f>SUMIF('January Raw Data'!$A:$A,'January Summary'!$A20,'January Raw Data'!U:U)</f>
        <v>12</v>
      </c>
      <c r="Y20">
        <f t="shared" si="1"/>
        <v>4.75</v>
      </c>
      <c r="Z20">
        <f t="shared" si="7"/>
        <v>0.39583333333333331</v>
      </c>
    </row>
    <row r="21" spans="1:26">
      <c r="A21" t="s">
        <v>20</v>
      </c>
      <c r="B21">
        <f>SUMIF('January Raw Data'!$A:$A,'January Summary'!$A21,'January Raw Data'!B:B)</f>
        <v>0</v>
      </c>
      <c r="C21">
        <f>SUMIF('January Raw Data'!$A:$A,'January Summary'!$A21,'January Raw Data'!C:C)</f>
        <v>0</v>
      </c>
      <c r="D21">
        <f t="shared" si="3"/>
        <v>0</v>
      </c>
      <c r="E21">
        <f>SUMIF('January Raw Data'!$A:$A,'January Summary'!$A21,'January Raw Data'!D:D)</f>
        <v>-1</v>
      </c>
      <c r="F21">
        <f>SUMIF('January Raw Data'!$A:$A,'January Summary'!$A21,'January Raw Data'!E:E)</f>
        <v>4</v>
      </c>
      <c r="G21">
        <f>SUMIF('January Raw Data'!$A:$A,'January Summary'!$A21,'January Raw Data'!F:F)</f>
        <v>4</v>
      </c>
      <c r="H21">
        <f t="shared" si="4"/>
        <v>8</v>
      </c>
      <c r="I21">
        <f>SUMIF('January Raw Data'!$A:$A,'January Summary'!$A21,'January Raw Data'!G:G)</f>
        <v>0</v>
      </c>
      <c r="J21">
        <f>SUMIF('January Raw Data'!$A:$A,'January Summary'!$A21,'January Raw Data'!H:H)</f>
        <v>1</v>
      </c>
      <c r="K21">
        <f>SUMIF('January Raw Data'!$A:$A,'January Summary'!$A21,'January Raw Data'!I:I)</f>
        <v>2</v>
      </c>
      <c r="L21">
        <f>SUMIF('January Raw Data'!$A:$A,'January Summary'!$A21,'January Raw Data'!J:J)</f>
        <v>1</v>
      </c>
      <c r="M21">
        <f>SUMIF('January Raw Data'!$A:$A,'January Summary'!$A21,'January Raw Data'!K:K)</f>
        <v>0</v>
      </c>
      <c r="N21">
        <f>SUMIF('January Raw Data'!$A:$A,'January Summary'!$A21,'January Raw Data'!L:L)</f>
        <v>0</v>
      </c>
      <c r="O21">
        <f>SUMIF('January Raw Data'!$A:$A,'January Summary'!$A21,'January Raw Data'!M:M)</f>
        <v>30</v>
      </c>
      <c r="P21" s="12">
        <f>AVERAGEIF('January Raw Data'!$A:$A,'January Summary'!$A21,'January Raw Data'!N:N)</f>
        <v>0.31666666666666665</v>
      </c>
      <c r="Q21" s="12">
        <f>AVERAGEIF('January Raw Data'!$A:$A,'January Summary'!$A21,'January Raw Data'!O:O)</f>
        <v>0</v>
      </c>
      <c r="R21" s="12">
        <f>AVERAGEIF('January Raw Data'!$A:$A,'January Summary'!$A21,'January Raw Data'!P:P)</f>
        <v>5.590277777777778E-2</v>
      </c>
      <c r="S21" s="12">
        <f>AVERAGEIF('January Raw Data'!$A:$A,'January Summary'!$A21,'January Raw Data'!Q:Q)</f>
        <v>0.26076388888888891</v>
      </c>
      <c r="T21">
        <f>SUMIF('January Raw Data'!$A:$A,'January Summary'!$A21,'January Raw Data'!R:R)</f>
        <v>4</v>
      </c>
      <c r="U21">
        <f>SUMIF('January Raw Data'!$A:$A,'January Summary'!$A21,'January Raw Data'!S:S)</f>
        <v>6</v>
      </c>
      <c r="V21">
        <f t="shared" si="5"/>
        <v>10</v>
      </c>
      <c r="W21" s="25">
        <f t="shared" si="6"/>
        <v>0.4</v>
      </c>
      <c r="X21">
        <f>SUMIF('January Raw Data'!$A:$A,'January Summary'!$A21,'January Raw Data'!U:U)</f>
        <v>2</v>
      </c>
      <c r="Y21">
        <f t="shared" si="1"/>
        <v>0.6</v>
      </c>
      <c r="Z21">
        <f t="shared" si="7"/>
        <v>0.3</v>
      </c>
    </row>
    <row r="22" spans="1:26">
      <c r="A22" t="s">
        <v>66</v>
      </c>
      <c r="B22">
        <f>SUMIF('January Raw Data'!$A:$A,'January Summary'!$A22,'January Raw Data'!B:B)</f>
        <v>0</v>
      </c>
      <c r="C22">
        <f>SUMIF('January Raw Data'!$A:$A,'January Summary'!$A22,'January Raw Data'!C:C)</f>
        <v>0</v>
      </c>
      <c r="D22">
        <f t="shared" si="3"/>
        <v>0</v>
      </c>
      <c r="E22">
        <f>SUMIF('January Raw Data'!$A:$A,'January Summary'!$A22,'January Raw Data'!D:D)</f>
        <v>0</v>
      </c>
      <c r="F22">
        <f>SUMIF('January Raw Data'!$A:$A,'January Summary'!$A22,'January Raw Data'!E:E)</f>
        <v>3</v>
      </c>
      <c r="G22">
        <f>SUMIF('January Raw Data'!$A:$A,'January Summary'!$A22,'January Raw Data'!F:F)</f>
        <v>3</v>
      </c>
      <c r="H22">
        <f t="shared" si="4"/>
        <v>6</v>
      </c>
      <c r="I22">
        <f>SUMIF('January Raw Data'!$A:$A,'January Summary'!$A22,'January Raw Data'!G:G)</f>
        <v>0</v>
      </c>
      <c r="J22">
        <f>SUMIF('January Raw Data'!$A:$A,'January Summary'!$A22,'January Raw Data'!H:H)</f>
        <v>0</v>
      </c>
      <c r="K22">
        <f>SUMIF('January Raw Data'!$A:$A,'January Summary'!$A22,'January Raw Data'!I:I)</f>
        <v>0</v>
      </c>
      <c r="L22">
        <f>SUMIF('January Raw Data'!$A:$A,'January Summary'!$A22,'January Raw Data'!J:J)</f>
        <v>0</v>
      </c>
      <c r="M22">
        <f>SUMIF('January Raw Data'!$A:$A,'January Summary'!$A22,'January Raw Data'!K:K)</f>
        <v>0</v>
      </c>
      <c r="N22">
        <f>SUMIF('January Raw Data'!$A:$A,'January Summary'!$A22,'January Raw Data'!L:L)</f>
        <v>0</v>
      </c>
      <c r="O22">
        <f>SUMIF('January Raw Data'!$A:$A,'January Summary'!$A22,'January Raw Data'!M:M)</f>
        <v>15</v>
      </c>
      <c r="P22" s="12">
        <f>AVERAGEIF('January Raw Data'!$A:$A,'January Summary'!$A22,'January Raw Data'!N:N)</f>
        <v>0.52430555555555558</v>
      </c>
      <c r="Q22" s="12">
        <f>AVERAGEIF('January Raw Data'!$A:$A,'January Summary'!$A22,'January Raw Data'!O:O)</f>
        <v>5.6250000000000001E-2</v>
      </c>
      <c r="R22" s="12">
        <f>AVERAGEIF('January Raw Data'!$A:$A,'January Summary'!$A22,'January Raw Data'!P:P)</f>
        <v>5.5555555555555558E-3</v>
      </c>
      <c r="S22" s="12">
        <f>AVERAGEIF('January Raw Data'!$A:$A,'January Summary'!$A22,'January Raw Data'!Q:Q)</f>
        <v>0.46249999999999997</v>
      </c>
      <c r="T22">
        <f>SUMIF('January Raw Data'!$A:$A,'January Summary'!$A22,'January Raw Data'!R:R)</f>
        <v>0</v>
      </c>
      <c r="U22">
        <f>SUMIF('January Raw Data'!$A:$A,'January Summary'!$A22,'January Raw Data'!S:S)</f>
        <v>0</v>
      </c>
      <c r="V22">
        <f t="shared" si="5"/>
        <v>0</v>
      </c>
      <c r="W22" s="25">
        <f t="shared" si="6"/>
        <v>0</v>
      </c>
      <c r="X22">
        <f>SUMIF('January Raw Data'!$A:$A,'January Summary'!$A22,'January Raw Data'!U:U)</f>
        <v>1</v>
      </c>
      <c r="Y22">
        <f t="shared" si="1"/>
        <v>0.45000000000000007</v>
      </c>
      <c r="Z22">
        <f t="shared" si="7"/>
        <v>0.45000000000000007</v>
      </c>
    </row>
    <row r="23" spans="1:26">
      <c r="A23" t="s">
        <v>55</v>
      </c>
      <c r="B23">
        <f>SUMIF('January Raw Data'!$A:$A,'January Summary'!$A23,'January Raw Data'!B:B)</f>
        <v>1</v>
      </c>
      <c r="C23">
        <f>SUMIF('January Raw Data'!$A:$A,'January Summary'!$A23,'January Raw Data'!C:C)</f>
        <v>1</v>
      </c>
      <c r="D23">
        <f t="shared" si="3"/>
        <v>2</v>
      </c>
      <c r="E23">
        <f>SUMIF('January Raw Data'!$A:$A,'January Summary'!$A23,'January Raw Data'!D:D)</f>
        <v>2</v>
      </c>
      <c r="F23">
        <f>SUMIF('January Raw Data'!$A:$A,'January Summary'!$A23,'January Raw Data'!E:E)</f>
        <v>22</v>
      </c>
      <c r="G23">
        <f>SUMIF('January Raw Data'!$A:$A,'January Summary'!$A23,'January Raw Data'!F:F)</f>
        <v>21</v>
      </c>
      <c r="H23">
        <f t="shared" si="4"/>
        <v>43</v>
      </c>
      <c r="I23">
        <f>SUMIF('January Raw Data'!$A:$A,'January Summary'!$A23,'January Raw Data'!G:G)</f>
        <v>3</v>
      </c>
      <c r="J23">
        <f>SUMIF('January Raw Data'!$A:$A,'January Summary'!$A23,'January Raw Data'!H:H)</f>
        <v>1</v>
      </c>
      <c r="K23">
        <f>SUMIF('January Raw Data'!$A:$A,'January Summary'!$A23,'January Raw Data'!I:I)</f>
        <v>5</v>
      </c>
      <c r="L23">
        <f>SUMIF('January Raw Data'!$A:$A,'January Summary'!$A23,'January Raw Data'!J:J)</f>
        <v>13</v>
      </c>
      <c r="M23">
        <f>SUMIF('January Raw Data'!$A:$A,'January Summary'!$A23,'January Raw Data'!K:K)</f>
        <v>3</v>
      </c>
      <c r="N23">
        <f>SUMIF('January Raw Data'!$A:$A,'January Summary'!$A23,'January Raw Data'!L:L)</f>
        <v>4</v>
      </c>
      <c r="O23">
        <f>SUMIF('January Raw Data'!$A:$A,'January Summary'!$A23,'January Raw Data'!M:M)</f>
        <v>182</v>
      </c>
      <c r="P23" s="12">
        <f>AVERAGEIF('January Raw Data'!$A:$A,'January Summary'!$A23,'January Raw Data'!N:N)</f>
        <v>0.50827020202020212</v>
      </c>
      <c r="Q23" s="12">
        <f>AVERAGEIF('January Raw Data'!$A:$A,'January Summary'!$A23,'January Raw Data'!O:O)</f>
        <v>3.1186868686868683E-2</v>
      </c>
      <c r="R23" s="12">
        <f>AVERAGEIF('January Raw Data'!$A:$A,'January Summary'!$A23,'January Raw Data'!P:P)</f>
        <v>0</v>
      </c>
      <c r="S23" s="12">
        <f>AVERAGEIF('January Raw Data'!$A:$A,'January Summary'!$A23,'January Raw Data'!Q:Q)</f>
        <v>0.47708333333333336</v>
      </c>
      <c r="T23">
        <f>SUMIF('January Raw Data'!$A:$A,'January Summary'!$A23,'January Raw Data'!R:R)</f>
        <v>0</v>
      </c>
      <c r="U23">
        <f>SUMIF('January Raw Data'!$A:$A,'January Summary'!$A23,'January Raw Data'!S:S)</f>
        <v>2</v>
      </c>
      <c r="V23">
        <f t="shared" si="5"/>
        <v>2</v>
      </c>
      <c r="W23" s="25">
        <f t="shared" si="6"/>
        <v>0</v>
      </c>
      <c r="X23">
        <f>SUMIF('January Raw Data'!$A:$A,'January Summary'!$A23,'January Raw Data'!U:U)</f>
        <v>11</v>
      </c>
      <c r="Y23">
        <f t="shared" si="1"/>
        <v>6.7499999999999982</v>
      </c>
      <c r="Z23">
        <f t="shared" si="7"/>
        <v>0.61363636363636342</v>
      </c>
    </row>
    <row r="24" spans="1:26">
      <c r="A24" t="s">
        <v>60</v>
      </c>
      <c r="B24">
        <f>SUMIF('January Raw Data'!$A:$A,'January Summary'!$A24,'January Raw Data'!B:B)</f>
        <v>0</v>
      </c>
      <c r="C24">
        <f>SUMIF('January Raw Data'!$A:$A,'January Summary'!$A24,'January Raw Data'!C:C)</f>
        <v>0</v>
      </c>
      <c r="D24">
        <f t="shared" si="3"/>
        <v>0</v>
      </c>
      <c r="E24">
        <f>SUMIF('January Raw Data'!$A:$A,'January Summary'!$A24,'January Raw Data'!D:D)</f>
        <v>-2</v>
      </c>
      <c r="F24">
        <f>SUMIF('January Raw Data'!$A:$A,'January Summary'!$A24,'January Raw Data'!E:E)</f>
        <v>2</v>
      </c>
      <c r="G24">
        <f>SUMIF('January Raw Data'!$A:$A,'January Summary'!$A24,'January Raw Data'!F:F)</f>
        <v>2</v>
      </c>
      <c r="H24">
        <f t="shared" si="4"/>
        <v>4</v>
      </c>
      <c r="I24">
        <f>SUMIF('January Raw Data'!$A:$A,'January Summary'!$A24,'January Raw Data'!G:G)</f>
        <v>5</v>
      </c>
      <c r="J24">
        <f>SUMIF('January Raw Data'!$A:$A,'January Summary'!$A24,'January Raw Data'!H:H)</f>
        <v>0</v>
      </c>
      <c r="K24">
        <f>SUMIF('January Raw Data'!$A:$A,'January Summary'!$A24,'January Raw Data'!I:I)</f>
        <v>0</v>
      </c>
      <c r="L24">
        <f>SUMIF('January Raw Data'!$A:$A,'January Summary'!$A24,'January Raw Data'!J:J)</f>
        <v>3</v>
      </c>
      <c r="M24">
        <f>SUMIF('January Raw Data'!$A:$A,'January Summary'!$A24,'January Raw Data'!K:K)</f>
        <v>0</v>
      </c>
      <c r="N24">
        <f>SUMIF('January Raw Data'!$A:$A,'January Summary'!$A24,'January Raw Data'!L:L)</f>
        <v>1</v>
      </c>
      <c r="O24">
        <f>SUMIF('January Raw Data'!$A:$A,'January Summary'!$A24,'January Raw Data'!M:M)</f>
        <v>57</v>
      </c>
      <c r="P24" s="12">
        <f>AVERAGEIF('January Raw Data'!$A:$A,'January Summary'!$A24,'January Raw Data'!N:N)</f>
        <v>0.49513888888888885</v>
      </c>
      <c r="Q24" s="12">
        <f>AVERAGEIF('January Raw Data'!$A:$A,'January Summary'!$A24,'January Raw Data'!O:O)</f>
        <v>0</v>
      </c>
      <c r="R24" s="12">
        <f>AVERAGEIF('January Raw Data'!$A:$A,'January Summary'!$A24,'January Raw Data'!P:P)</f>
        <v>2.9166666666666664E-2</v>
      </c>
      <c r="S24" s="12">
        <f>AVERAGEIF('January Raw Data'!$A:$A,'January Summary'!$A24,'January Raw Data'!Q:Q)</f>
        <v>0.46597222222222223</v>
      </c>
      <c r="T24">
        <f>SUMIF('January Raw Data'!$A:$A,'January Summary'!$A24,'January Raw Data'!R:R)</f>
        <v>0</v>
      </c>
      <c r="U24">
        <f>SUMIF('January Raw Data'!$A:$A,'January Summary'!$A24,'January Raw Data'!S:S)</f>
        <v>0</v>
      </c>
      <c r="V24">
        <f t="shared" si="5"/>
        <v>0</v>
      </c>
      <c r="W24" s="25">
        <f t="shared" si="6"/>
        <v>0</v>
      </c>
      <c r="X24">
        <f>SUMIF('January Raw Data'!$A:$A,'January Summary'!$A24,'January Raw Data'!U:U)</f>
        <v>3</v>
      </c>
      <c r="Y24">
        <f t="shared" si="1"/>
        <v>0.60000000000000009</v>
      </c>
      <c r="Z24">
        <f t="shared" si="7"/>
        <v>0.20000000000000004</v>
      </c>
    </row>
    <row r="25" spans="1:26">
      <c r="A25" t="str">
        <f>'December Raw Data'!A299</f>
        <v>T. Wingels C</v>
      </c>
      <c r="B25">
        <f>SUMIF('January Raw Data'!$A:$A,'January Summary'!$A25,'January Raw Data'!B:B)</f>
        <v>0</v>
      </c>
      <c r="C25">
        <f>SUMIF('January Raw Data'!$A:$A,'January Summary'!$A25,'January Raw Data'!C:C)</f>
        <v>0</v>
      </c>
      <c r="D25">
        <f t="shared" si="3"/>
        <v>0</v>
      </c>
      <c r="E25">
        <f>SUMIF('January Raw Data'!$A:$A,'January Summary'!$A25,'January Raw Data'!D:D)</f>
        <v>0</v>
      </c>
      <c r="F25">
        <f>SUMIF('January Raw Data'!$A:$A,'January Summary'!$A25,'January Raw Data'!E:E)</f>
        <v>0</v>
      </c>
      <c r="G25">
        <f>SUMIF('January Raw Data'!$A:$A,'January Summary'!$A25,'January Raw Data'!F:F)</f>
        <v>0</v>
      </c>
      <c r="H25">
        <f t="shared" si="4"/>
        <v>0</v>
      </c>
      <c r="I25">
        <f>SUMIF('January Raw Data'!$A:$A,'January Summary'!$A25,'January Raw Data'!G:G)</f>
        <v>0</v>
      </c>
      <c r="J25">
        <f>SUMIF('January Raw Data'!$A:$A,'January Summary'!$A25,'January Raw Data'!H:H)</f>
        <v>0</v>
      </c>
      <c r="K25">
        <f>SUMIF('January Raw Data'!$A:$A,'January Summary'!$A25,'January Raw Data'!I:I)</f>
        <v>0</v>
      </c>
      <c r="L25">
        <f>SUMIF('January Raw Data'!$A:$A,'January Summary'!$A25,'January Raw Data'!J:J)</f>
        <v>2</v>
      </c>
      <c r="M25">
        <f>SUMIF('January Raw Data'!$A:$A,'January Summary'!$A25,'January Raw Data'!K:K)</f>
        <v>0</v>
      </c>
      <c r="N25">
        <f>SUMIF('January Raw Data'!$A:$A,'January Summary'!$A25,'January Raw Data'!L:L)</f>
        <v>0</v>
      </c>
      <c r="O25">
        <f>SUMIF('January Raw Data'!$A:$A,'January Summary'!$A25,'January Raw Data'!M:M)</f>
        <v>6</v>
      </c>
      <c r="P25" s="12">
        <f>AVERAGEIF('January Raw Data'!$A:$A,'January Summary'!$A25,'January Raw Data'!N:N)</f>
        <v>0.13819444444444443</v>
      </c>
      <c r="Q25" s="12">
        <f>AVERAGEIF('January Raw Data'!$A:$A,'January Summary'!$A25,'January Raw Data'!O:O)</f>
        <v>0</v>
      </c>
      <c r="R25" s="12">
        <f>AVERAGEIF('January Raw Data'!$A:$A,'January Summary'!$A25,'January Raw Data'!P:P)</f>
        <v>0</v>
      </c>
      <c r="S25" s="12">
        <f>AVERAGEIF('January Raw Data'!$A:$A,'January Summary'!$A25,'January Raw Data'!Q:Q)</f>
        <v>0.13819444444444443</v>
      </c>
      <c r="T25">
        <f>SUMIF('January Raw Data'!$A:$A,'January Summary'!$A25,'January Raw Data'!R:R)</f>
        <v>0</v>
      </c>
      <c r="U25">
        <f>SUMIF('January Raw Data'!$A:$A,'January Summary'!$A25,'January Raw Data'!S:S)</f>
        <v>0</v>
      </c>
      <c r="V25">
        <f t="shared" si="5"/>
        <v>0</v>
      </c>
      <c r="W25" s="25">
        <f t="shared" si="6"/>
        <v>0</v>
      </c>
      <c r="X25">
        <f>SUMIF('January Raw Data'!$A:$A,'January Summary'!$A25,'January Raw Data'!U:U)</f>
        <v>1</v>
      </c>
      <c r="Y25">
        <f t="shared" si="1"/>
        <v>0.2</v>
      </c>
      <c r="Z25">
        <f t="shared" si="7"/>
        <v>0.2</v>
      </c>
    </row>
    <row r="26" spans="1:26">
      <c r="A26" t="str">
        <f>'December Raw Data'!A290</f>
        <v>B. Mashinter C</v>
      </c>
      <c r="B26">
        <f>SUMIF('January Raw Data'!$A:$A,'January Summary'!$A26,'January Raw Data'!B:B)</f>
        <v>0</v>
      </c>
      <c r="C26">
        <f>SUMIF('January Raw Data'!$A:$A,'January Summary'!$A26,'January Raw Data'!C:C)</f>
        <v>0</v>
      </c>
      <c r="D26">
        <f t="shared" si="3"/>
        <v>0</v>
      </c>
      <c r="E26">
        <f>SUMIF('January Raw Data'!$A:$A,'January Summary'!$A26,'January Raw Data'!D:D)</f>
        <v>1</v>
      </c>
      <c r="F26">
        <f>SUMIF('January Raw Data'!$A:$A,'January Summary'!$A26,'January Raw Data'!E:E)</f>
        <v>2</v>
      </c>
      <c r="G26">
        <f>SUMIF('January Raw Data'!$A:$A,'January Summary'!$A26,'January Raw Data'!F:F)</f>
        <v>2</v>
      </c>
      <c r="H26">
        <f t="shared" si="4"/>
        <v>4</v>
      </c>
      <c r="I26">
        <f>SUMIF('January Raw Data'!$A:$A,'January Summary'!$A26,'January Raw Data'!G:G)</f>
        <v>0</v>
      </c>
      <c r="J26">
        <f>SUMIF('January Raw Data'!$A:$A,'January Summary'!$A26,'January Raw Data'!H:H)</f>
        <v>2</v>
      </c>
      <c r="K26">
        <f>SUMIF('January Raw Data'!$A:$A,'January Summary'!$A26,'January Raw Data'!I:I)</f>
        <v>10</v>
      </c>
      <c r="L26">
        <f>SUMIF('January Raw Data'!$A:$A,'January Summary'!$A26,'January Raw Data'!J:J)</f>
        <v>7</v>
      </c>
      <c r="M26">
        <f>SUMIF('January Raw Data'!$A:$A,'January Summary'!$A26,'January Raw Data'!K:K)</f>
        <v>0</v>
      </c>
      <c r="N26">
        <f>SUMIF('January Raw Data'!$A:$A,'January Summary'!$A26,'January Raw Data'!L:L)</f>
        <v>2</v>
      </c>
      <c r="O26">
        <f>SUMIF('January Raw Data'!$A:$A,'January Summary'!$A26,'January Raw Data'!M:M)</f>
        <v>68</v>
      </c>
      <c r="P26" s="12">
        <f>AVERAGEIF('January Raw Data'!$A:$A,'January Summary'!$A26,'January Raw Data'!N:N)</f>
        <v>0.23515625000000001</v>
      </c>
      <c r="Q26" s="12">
        <f>AVERAGEIF('January Raw Data'!$A:$A,'January Summary'!$A26,'January Raw Data'!O:O)</f>
        <v>1.3194444444444444E-2</v>
      </c>
      <c r="R26" s="12">
        <f>AVERAGEIF('January Raw Data'!$A:$A,'January Summary'!$A26,'January Raw Data'!P:P)</f>
        <v>0</v>
      </c>
      <c r="S26" s="12">
        <f>AVERAGEIF('January Raw Data'!$A:$A,'January Summary'!$A26,'January Raw Data'!Q:Q)</f>
        <v>0.22196180555555556</v>
      </c>
      <c r="T26">
        <f>SUMIF('January Raw Data'!$A:$A,'January Summary'!$A26,'January Raw Data'!R:R)</f>
        <v>0</v>
      </c>
      <c r="U26">
        <f>SUMIF('January Raw Data'!$A:$A,'January Summary'!$A26,'January Raw Data'!S:S)</f>
        <v>0</v>
      </c>
      <c r="V26">
        <f t="shared" si="5"/>
        <v>0</v>
      </c>
      <c r="W26" s="25">
        <f t="shared" si="6"/>
        <v>0</v>
      </c>
      <c r="X26">
        <f>SUMIF('January Raw Data'!$A:$A,'January Summary'!$A26,'January Raw Data'!U:U)</f>
        <v>8</v>
      </c>
      <c r="Y26">
        <f t="shared" si="1"/>
        <v>1.2</v>
      </c>
      <c r="Z26">
        <f t="shared" si="7"/>
        <v>0.15</v>
      </c>
    </row>
    <row r="27" spans="1:26">
      <c r="A27" t="str">
        <f>'January Raw Data'!A255</f>
        <v>K. Wellwood C</v>
      </c>
      <c r="B27">
        <f>SUMIF('January Raw Data'!$A:$A,'January Summary'!$A27,'January Raw Data'!B:B)</f>
        <v>0</v>
      </c>
      <c r="C27">
        <f>SUMIF('January Raw Data'!$A:$A,'January Summary'!$A27,'January Raw Data'!C:C)</f>
        <v>0</v>
      </c>
      <c r="D27">
        <f t="shared" si="3"/>
        <v>0</v>
      </c>
      <c r="E27">
        <f>SUMIF('January Raw Data'!$A:$A,'January Summary'!$A27,'January Raw Data'!D:D)</f>
        <v>2</v>
      </c>
      <c r="F27">
        <f>SUMIF('January Raw Data'!$A:$A,'January Summary'!$A27,'January Raw Data'!E:E)</f>
        <v>3</v>
      </c>
      <c r="G27">
        <f>SUMIF('January Raw Data'!$A:$A,'January Summary'!$A27,'January Raw Data'!F:F)</f>
        <v>3</v>
      </c>
      <c r="H27">
        <f t="shared" si="4"/>
        <v>6</v>
      </c>
      <c r="I27">
        <f>SUMIF('January Raw Data'!$A:$A,'January Summary'!$A27,'January Raw Data'!G:G)</f>
        <v>1</v>
      </c>
      <c r="J27">
        <f>SUMIF('January Raw Data'!$A:$A,'January Summary'!$A27,'January Raw Data'!H:H)</f>
        <v>0</v>
      </c>
      <c r="K27">
        <f>SUMIF('January Raw Data'!$A:$A,'January Summary'!$A27,'January Raw Data'!I:I)</f>
        <v>0</v>
      </c>
      <c r="L27">
        <f>SUMIF('January Raw Data'!$A:$A,'January Summary'!$A27,'January Raw Data'!J:J)</f>
        <v>2</v>
      </c>
      <c r="M27">
        <f>SUMIF('January Raw Data'!$A:$A,'January Summary'!$A27,'January Raw Data'!K:K)</f>
        <v>2</v>
      </c>
      <c r="N27">
        <f>SUMIF('January Raw Data'!$A:$A,'January Summary'!$A27,'January Raw Data'!L:L)</f>
        <v>1</v>
      </c>
      <c r="O27">
        <f>SUMIF('January Raw Data'!$A:$A,'January Summary'!$A27,'January Raw Data'!M:M)</f>
        <v>55</v>
      </c>
      <c r="P27" s="12">
        <f>AVERAGEIF('January Raw Data'!$A:$A,'January Summary'!$A27,'January Raw Data'!N:N)</f>
        <v>0.53865740740740742</v>
      </c>
      <c r="Q27" s="12">
        <f>AVERAGEIF('January Raw Data'!$A:$A,'January Summary'!$A27,'January Raw Data'!O:O)</f>
        <v>2.5925925925925925E-2</v>
      </c>
      <c r="R27" s="12">
        <f>AVERAGEIF('January Raw Data'!$A:$A,'January Summary'!$A27,'January Raw Data'!P:P)</f>
        <v>0</v>
      </c>
      <c r="S27" s="12">
        <f>AVERAGEIF('January Raw Data'!$A:$A,'January Summary'!$A27,'January Raw Data'!Q:Q)</f>
        <v>0.51273148148148151</v>
      </c>
      <c r="T27">
        <f>SUMIF('January Raw Data'!$A:$A,'January Summary'!$A27,'January Raw Data'!R:R)</f>
        <v>17</v>
      </c>
      <c r="U27">
        <f>SUMIF('January Raw Data'!$A:$A,'January Summary'!$A27,'January Raw Data'!S:S)</f>
        <v>18</v>
      </c>
      <c r="V27">
        <f t="shared" si="5"/>
        <v>35</v>
      </c>
      <c r="W27" s="25">
        <f t="shared" ref="W27:W28" si="8">IF(T27+U27=0,0,T27/(T27+U27))</f>
        <v>0.48571428571428571</v>
      </c>
      <c r="X27">
        <f>SUMIF('January Raw Data'!$A:$A,'January Summary'!$A27,'January Raw Data'!U:U)</f>
        <v>3</v>
      </c>
      <c r="Y27">
        <f t="shared" si="1"/>
        <v>1.25</v>
      </c>
      <c r="Z27">
        <f t="shared" ref="Z27:Z28" si="9">Y27/X27</f>
        <v>0.41666666666666669</v>
      </c>
    </row>
    <row r="28" spans="1:26">
      <c r="A28" t="str">
        <f>'January Raw Data'!A242</f>
        <v>B. Eager LW</v>
      </c>
      <c r="B28">
        <f>SUMIF('January Raw Data'!$A:$A,'January Summary'!$A28,'January Raw Data'!B:B)</f>
        <v>0</v>
      </c>
      <c r="C28">
        <f>SUMIF('January Raw Data'!$A:$A,'January Summary'!$A28,'January Raw Data'!C:C)</f>
        <v>0</v>
      </c>
      <c r="D28">
        <f t="shared" si="3"/>
        <v>0</v>
      </c>
      <c r="E28">
        <f>SUMIF('January Raw Data'!$A:$A,'January Summary'!$A28,'January Raw Data'!D:D)</f>
        <v>0</v>
      </c>
      <c r="F28">
        <f>SUMIF('January Raw Data'!$A:$A,'January Summary'!$A28,'January Raw Data'!E:E)</f>
        <v>2</v>
      </c>
      <c r="G28">
        <f>SUMIF('January Raw Data'!$A:$A,'January Summary'!$A28,'January Raw Data'!F:F)</f>
        <v>2</v>
      </c>
      <c r="H28">
        <f t="shared" si="4"/>
        <v>4</v>
      </c>
      <c r="I28">
        <f>SUMIF('January Raw Data'!$A:$A,'January Summary'!$A28,'January Raw Data'!G:G)</f>
        <v>4</v>
      </c>
      <c r="J28">
        <f>SUMIF('January Raw Data'!$A:$A,'January Summary'!$A28,'January Raw Data'!H:H)</f>
        <v>0</v>
      </c>
      <c r="K28">
        <f>SUMIF('January Raw Data'!$A:$A,'January Summary'!$A28,'January Raw Data'!I:I)</f>
        <v>0</v>
      </c>
      <c r="L28">
        <f>SUMIF('January Raw Data'!$A:$A,'January Summary'!$A28,'January Raw Data'!J:J)</f>
        <v>4</v>
      </c>
      <c r="M28">
        <f>SUMIF('January Raw Data'!$A:$A,'January Summary'!$A28,'January Raw Data'!K:K)</f>
        <v>2</v>
      </c>
      <c r="N28">
        <f>SUMIF('January Raw Data'!$A:$A,'January Summary'!$A28,'January Raw Data'!L:L)</f>
        <v>3</v>
      </c>
      <c r="O28">
        <f>SUMIF('January Raw Data'!$A:$A,'January Summary'!$A28,'January Raw Data'!M:M)</f>
        <v>31</v>
      </c>
      <c r="P28" s="12">
        <f>AVERAGEIF('January Raw Data'!$A:$A,'January Summary'!$A28,'January Raw Data'!N:N)</f>
        <v>0.25717592592592592</v>
      </c>
      <c r="Q28" s="12">
        <f>AVERAGEIF('January Raw Data'!$A:$A,'January Summary'!$A28,'January Raw Data'!O:O)</f>
        <v>0</v>
      </c>
      <c r="R28" s="12">
        <f>AVERAGEIF('January Raw Data'!$A:$A,'January Summary'!$A28,'January Raw Data'!P:P)</f>
        <v>0</v>
      </c>
      <c r="S28" s="12">
        <f>AVERAGEIF('January Raw Data'!$A:$A,'January Summary'!$A28,'January Raw Data'!Q:Q)</f>
        <v>0.25717592592592592</v>
      </c>
      <c r="T28">
        <f>SUMIF('January Raw Data'!$A:$A,'January Summary'!$A28,'January Raw Data'!R:R)</f>
        <v>0</v>
      </c>
      <c r="U28">
        <f>SUMIF('January Raw Data'!$A:$A,'January Summary'!$A28,'January Raw Data'!S:S)</f>
        <v>0</v>
      </c>
      <c r="V28">
        <f t="shared" si="5"/>
        <v>0</v>
      </c>
      <c r="W28" s="25">
        <f t="shared" si="8"/>
        <v>0</v>
      </c>
      <c r="X28">
        <f>SUMIF('January Raw Data'!$A:$A,'January Summary'!$A28,'January Raw Data'!U:U)</f>
        <v>3</v>
      </c>
      <c r="Y28">
        <f t="shared" si="1"/>
        <v>1</v>
      </c>
      <c r="Z28">
        <f t="shared" si="9"/>
        <v>0.33333333333333331</v>
      </c>
    </row>
    <row r="29" spans="1:26" ht="13.5" thickBot="1">
      <c r="A29" s="22" t="s">
        <v>50</v>
      </c>
      <c r="B29" s="22">
        <f>SUM(B3:B24)</f>
        <v>24</v>
      </c>
      <c r="C29" s="22">
        <f>SUM(C3:C24)</f>
        <v>37</v>
      </c>
      <c r="D29" s="22"/>
      <c r="E29" s="22">
        <f>SUM(E3:E24)</f>
        <v>-40</v>
      </c>
      <c r="F29" s="22">
        <f>SUM(F3:F24)</f>
        <v>424</v>
      </c>
      <c r="G29" s="22">
        <f>SUM(G3:G24)</f>
        <v>400</v>
      </c>
      <c r="H29">
        <f t="shared" si="4"/>
        <v>824</v>
      </c>
      <c r="I29" s="22">
        <f t="shared" ref="I29:O29" si="10">SUM(I3:I24)</f>
        <v>154</v>
      </c>
      <c r="J29" s="22">
        <f t="shared" si="10"/>
        <v>42</v>
      </c>
      <c r="K29" s="22">
        <f t="shared" si="10"/>
        <v>101</v>
      </c>
      <c r="L29" s="22">
        <f t="shared" si="10"/>
        <v>256</v>
      </c>
      <c r="M29" s="22">
        <f t="shared" si="10"/>
        <v>94</v>
      </c>
      <c r="N29" s="22">
        <f t="shared" si="10"/>
        <v>134</v>
      </c>
      <c r="O29" s="22">
        <f t="shared" si="10"/>
        <v>4505</v>
      </c>
      <c r="P29" s="23">
        <f>AVERAGE(P3:P24)</f>
        <v>0.66508419899755122</v>
      </c>
      <c r="Q29" s="23">
        <f>AVERAGE(Q3:Q24)</f>
        <v>5.685787802265075E-2</v>
      </c>
      <c r="R29" s="23">
        <f>AVERAGE(R3:R24)</f>
        <v>4.5412896324354655E-2</v>
      </c>
      <c r="S29" s="23">
        <f>AVERAGE(S3:S24)</f>
        <v>0.56281342465054562</v>
      </c>
      <c r="T29" s="22">
        <f>SUM(T3:T24)</f>
        <v>355</v>
      </c>
      <c r="U29" s="22">
        <f>SUM(U3:U24)</f>
        <v>312</v>
      </c>
      <c r="V29" s="22"/>
      <c r="W29" s="24">
        <f>AVERAGE(W3:W24)</f>
        <v>0.23657272639673704</v>
      </c>
    </row>
    <row r="30" spans="1:26" ht="13.5" thickTop="1">
      <c r="B30">
        <v>1</v>
      </c>
      <c r="C30">
        <v>0.5</v>
      </c>
      <c r="F30">
        <v>0.2</v>
      </c>
      <c r="G30">
        <v>0.1</v>
      </c>
      <c r="I30">
        <v>0.05</v>
      </c>
      <c r="K30">
        <v>0.1</v>
      </c>
      <c r="L30">
        <v>0.1</v>
      </c>
      <c r="M30">
        <v>0</v>
      </c>
      <c r="N30">
        <v>0.1</v>
      </c>
      <c r="O30">
        <v>0.1</v>
      </c>
      <c r="P30">
        <v>-0.1</v>
      </c>
    </row>
    <row r="32" spans="1:26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51</v>
      </c>
      <c r="G32" s="11" t="s">
        <v>38</v>
      </c>
      <c r="Q32" s="3"/>
    </row>
    <row r="33" spans="1:7">
      <c r="A33" t="str">
        <f>'January Raw Data'!A88</f>
        <v>A. Niemi</v>
      </c>
      <c r="B33">
        <f>SUMIF('January Raw Data'!$A:$A,'January Summary'!$A33,'January Raw Data'!B:B)</f>
        <v>304</v>
      </c>
      <c r="C33">
        <f>SUMIF('January Raw Data'!$A:$A,'January Summary'!$A33,'January Raw Data'!C:C)</f>
        <v>20</v>
      </c>
      <c r="D33">
        <f>SUMIF('January Raw Data'!$A:$A,'January Summary'!$A33,'January Raw Data'!D:D)</f>
        <v>284</v>
      </c>
      <c r="E33">
        <f>D33/B33</f>
        <v>0.93421052631578949</v>
      </c>
      <c r="F33">
        <f>SUMIF('January Raw Data'!$A:$A,'January Summary'!$A33,'January Raw Data'!U:U)</f>
        <v>10</v>
      </c>
      <c r="G33">
        <f>SUMIF('January Raw Data'!$A:$A,'January Summary'!$A33,'January Raw Data'!G:G)</f>
        <v>0</v>
      </c>
    </row>
    <row r="34" spans="1:7">
      <c r="A34" t="str">
        <f>'January Raw Data'!A151</f>
        <v>A. Niittymaki</v>
      </c>
      <c r="B34">
        <f>SUMIF('January Raw Data'!$A:$A,'January Summary'!$A34,'January Raw Data'!B:B)</f>
        <v>50</v>
      </c>
      <c r="C34">
        <f>SUMIF('January Raw Data'!$A:$A,'January Summary'!$A34,'January Raw Data'!C:C)</f>
        <v>7</v>
      </c>
      <c r="D34">
        <f>SUMIF('January Raw Data'!$A:$A,'January Summary'!$A34,'January Raw Data'!D:D)</f>
        <v>43</v>
      </c>
      <c r="E34">
        <f>D34/B34</f>
        <v>0.86</v>
      </c>
      <c r="F34">
        <f>SUMIF('January Raw Data'!$A:$A,'January Summary'!$A34,'January Raw Data'!U:U)</f>
        <v>2</v>
      </c>
      <c r="G34">
        <f>SUMIF('January Raw Data'!$A:$A,'January Summary'!$A34,'January Raw Data'!G:G)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47"/>
  <sheetViews>
    <sheetView zoomScale="89" zoomScaleNormal="89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7" sqref="A37:A46"/>
    </sheetView>
  </sheetViews>
  <sheetFormatPr defaultRowHeight="12.75"/>
  <cols>
    <col min="1" max="1" width="15.5703125" bestFit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>
        <f>SUMIF('February Raw Data'!$A:$A,'February Summary'!$A3,'February Raw Data'!B:B)</f>
        <v>1</v>
      </c>
      <c r="C3">
        <f>SUMIF('February Raw Data'!$A:$A,'February Summary'!$A3,'February Raw Data'!C:C)</f>
        <v>4</v>
      </c>
      <c r="D3">
        <f>B3+C3</f>
        <v>5</v>
      </c>
      <c r="E3">
        <f>SUMIF('February Raw Data'!$A:$A,'February Summary'!$A3,'February Raw Data'!D:D)</f>
        <v>2</v>
      </c>
      <c r="F3">
        <f>SUMIF('February Raw Data'!$A:$A,'February Summary'!$A3,'February Raw Data'!E:E)</f>
        <v>27</v>
      </c>
      <c r="G3">
        <f>SUMIF('February Raw Data'!$A:$A,'February Summary'!$A3,'February Raw Data'!F:F)</f>
        <v>26</v>
      </c>
      <c r="H3">
        <f>F3+G3</f>
        <v>53</v>
      </c>
      <c r="I3">
        <f>SUMIF('February Raw Data'!$A:$A,'February Summary'!$A3,'February Raw Data'!G:G)</f>
        <v>20</v>
      </c>
      <c r="J3">
        <f>SUMIF('February Raw Data'!$A:$A,'February Summary'!$A3,'February Raw Data'!H:H)</f>
        <v>1</v>
      </c>
      <c r="K3">
        <f>SUMIF('February Raw Data'!$A:$A,'February Summary'!$A3,'February Raw Data'!I:I)</f>
        <v>2</v>
      </c>
      <c r="L3">
        <f>SUMIF('February Raw Data'!$A:$A,'February Summary'!$A3,'February Raw Data'!J:J)</f>
        <v>6</v>
      </c>
      <c r="M3">
        <f>SUMIF('February Raw Data'!$A:$A,'February Summary'!$A3,'February Raw Data'!K:K)</f>
        <v>3</v>
      </c>
      <c r="N3">
        <f>SUMIF('February Raw Data'!$A:$A,'February Summary'!$A3,'February Raw Data'!L:L)</f>
        <v>5</v>
      </c>
      <c r="O3">
        <f>SUMIF('February Raw Data'!$A:$A,'February Summary'!$A3,'February Raw Data'!M:M)</f>
        <v>358</v>
      </c>
      <c r="P3" s="12">
        <f>AVERAGEIF('February Raw Data'!$A:$A,'February Summary'!$A3,'February Raw Data'!N:N)</f>
        <v>1.0538773148148151</v>
      </c>
      <c r="Q3" s="12">
        <f>AVERAGEIF('February Raw Data'!$A:$A,'February Summary'!$A3,'February Raw Data'!O:O)</f>
        <v>0.13576388888888888</v>
      </c>
      <c r="R3" s="12">
        <f>AVERAGEIF('February Raw Data'!$A:$A,'February Summary'!$A3,'February Raw Data'!P:P)</f>
        <v>8.7557870370370383E-2</v>
      </c>
      <c r="S3" s="12">
        <f>AVERAGEIF('February Raw Data'!$A:$A,'February Summary'!$A3,'February Raw Data'!Q:Q)</f>
        <v>0.83055555555555538</v>
      </c>
      <c r="T3">
        <f>SUMIF('February Raw Data'!$A:$A,'February Summary'!$A3,'February Raw Data'!R:R)</f>
        <v>0</v>
      </c>
      <c r="U3">
        <f>SUMIF('February Raw Data'!$A:$A,'February Summary'!$A3,'February Raw Data'!S:S)</f>
        <v>0</v>
      </c>
      <c r="V3">
        <f>T3+U3</f>
        <v>0</v>
      </c>
      <c r="W3" s="25" t="str">
        <f>IF(V3=0,"",T3/U3)</f>
        <v/>
      </c>
      <c r="X3">
        <f>SUMIF('February Raw Data'!$A:$A,'February Summary'!$A3,'February Raw Data'!V:V)</f>
        <v>12</v>
      </c>
    </row>
    <row r="4" spans="1:26">
      <c r="A4" t="s">
        <v>1</v>
      </c>
      <c r="B4">
        <f>SUMIF('February Raw Data'!$A:$A,'February Summary'!$A4,'February Raw Data'!B:B)</f>
        <v>5</v>
      </c>
      <c r="C4">
        <f>SUMIF('February Raw Data'!$A:$A,'February Summary'!$A4,'February Raw Data'!C:C)</f>
        <v>5</v>
      </c>
      <c r="D4">
        <f t="shared" ref="D4:D29" si="0">B4+C4</f>
        <v>10</v>
      </c>
      <c r="E4">
        <f>SUMIF('February Raw Data'!$A:$A,'February Summary'!$A4,'February Raw Data'!D:D)</f>
        <v>2</v>
      </c>
      <c r="F4">
        <f>SUMIF('February Raw Data'!$A:$A,'February Summary'!$A4,'February Raw Data'!E:E)</f>
        <v>29</v>
      </c>
      <c r="G4">
        <f>SUMIF('February Raw Data'!$A:$A,'February Summary'!$A4,'February Raw Data'!F:F)</f>
        <v>24</v>
      </c>
      <c r="H4">
        <f t="shared" ref="H4:H29" si="1">F4+G4</f>
        <v>53</v>
      </c>
      <c r="I4">
        <f>SUMIF('February Raw Data'!$A:$A,'February Summary'!$A4,'February Raw Data'!G:G)</f>
        <v>6</v>
      </c>
      <c r="J4">
        <f>SUMIF('February Raw Data'!$A:$A,'February Summary'!$A4,'February Raw Data'!H:H)</f>
        <v>5</v>
      </c>
      <c r="K4">
        <f>SUMIF('February Raw Data'!$A:$A,'February Summary'!$A4,'February Raw Data'!I:I)</f>
        <v>13</v>
      </c>
      <c r="L4">
        <f>SUMIF('February Raw Data'!$A:$A,'February Summary'!$A4,'February Raw Data'!J:J)</f>
        <v>30</v>
      </c>
      <c r="M4">
        <f>SUMIF('February Raw Data'!$A:$A,'February Summary'!$A4,'February Raw Data'!K:K)</f>
        <v>8</v>
      </c>
      <c r="N4">
        <f>SUMIF('February Raw Data'!$A:$A,'February Summary'!$A4,'February Raw Data'!L:L)</f>
        <v>4</v>
      </c>
      <c r="O4">
        <f>SUMIF('February Raw Data'!$A:$A,'February Summary'!$A4,'February Raw Data'!M:M)</f>
        <v>303</v>
      </c>
      <c r="P4" s="12">
        <f>AVERAGEIF('February Raw Data'!$A:$A,'February Summary'!$A4,'February Raw Data'!N:N)</f>
        <v>0.72788461538461546</v>
      </c>
      <c r="Q4" s="12">
        <f>AVERAGEIF('February Raw Data'!$A:$A,'February Summary'!$A4,'February Raw Data'!O:O)</f>
        <v>6.3301282051282062E-2</v>
      </c>
      <c r="R4" s="12">
        <f>AVERAGEIF('February Raw Data'!$A:$A,'February Summary'!$A4,'February Raw Data'!P:P)</f>
        <v>2.3504273504273508E-3</v>
      </c>
      <c r="S4" s="12">
        <f>AVERAGEIF('February Raw Data'!$A:$A,'February Summary'!$A4,'February Raw Data'!Q:Q)</f>
        <v>0.66223290598290607</v>
      </c>
      <c r="T4">
        <f>SUMIF('February Raw Data'!$A:$A,'February Summary'!$A4,'February Raw Data'!R:R)</f>
        <v>3</v>
      </c>
      <c r="U4">
        <f>SUMIF('February Raw Data'!$A:$A,'February Summary'!$A4,'February Raw Data'!S:S)</f>
        <v>2</v>
      </c>
      <c r="V4">
        <f t="shared" ref="V4:V29" si="2">T4+U4</f>
        <v>5</v>
      </c>
      <c r="W4" s="25">
        <f>IF(V4=0,"",T4/V4)</f>
        <v>0.6</v>
      </c>
      <c r="X4">
        <f>SUMIF('February Raw Data'!$A:$A,'February Summary'!$A4,'February Raw Data'!V:V)</f>
        <v>13</v>
      </c>
    </row>
    <row r="5" spans="1:26">
      <c r="A5" t="s">
        <v>2</v>
      </c>
      <c r="B5">
        <f>SUMIF('February Raw Data'!$A:$A,'February Summary'!$A5,'February Raw Data'!B:B)</f>
        <v>3</v>
      </c>
      <c r="C5">
        <f>SUMIF('February Raw Data'!$A:$A,'February Summary'!$A5,'February Raw Data'!C:C)</f>
        <v>8</v>
      </c>
      <c r="D5">
        <f t="shared" si="0"/>
        <v>11</v>
      </c>
      <c r="E5">
        <f>SUMIF('February Raw Data'!$A:$A,'February Summary'!$A5,'February Raw Data'!D:D)</f>
        <v>6</v>
      </c>
      <c r="F5">
        <f>SUMIF('February Raw Data'!$A:$A,'February Summary'!$A5,'February Raw Data'!E:E)</f>
        <v>33</v>
      </c>
      <c r="G5">
        <f>SUMIF('February Raw Data'!$A:$A,'February Summary'!$A5,'February Raw Data'!F:F)</f>
        <v>30</v>
      </c>
      <c r="H5">
        <f t="shared" si="1"/>
        <v>63</v>
      </c>
      <c r="I5">
        <f>SUMIF('February Raw Data'!$A:$A,'February Summary'!$A5,'February Raw Data'!G:G)</f>
        <v>4</v>
      </c>
      <c r="J5">
        <f>SUMIF('February Raw Data'!$A:$A,'February Summary'!$A5,'February Raw Data'!H:H)</f>
        <v>2</v>
      </c>
      <c r="K5">
        <f>SUMIF('February Raw Data'!$A:$A,'February Summary'!$A5,'February Raw Data'!I:I)</f>
        <v>4</v>
      </c>
      <c r="L5">
        <f>SUMIF('February Raw Data'!$A:$A,'February Summary'!$A5,'February Raw Data'!J:J)</f>
        <v>6</v>
      </c>
      <c r="M5">
        <f>SUMIF('February Raw Data'!$A:$A,'February Summary'!$A5,'February Raw Data'!K:K)</f>
        <v>9</v>
      </c>
      <c r="N5">
        <f>SUMIF('February Raw Data'!$A:$A,'February Summary'!$A5,'February Raw Data'!L:L)</f>
        <v>1</v>
      </c>
      <c r="O5">
        <f>SUMIF('February Raw Data'!$A:$A,'February Summary'!$A5,'February Raw Data'!M:M)</f>
        <v>280</v>
      </c>
      <c r="P5" s="12">
        <f>AVERAGEIF('February Raw Data'!$A:$A,'February Summary'!$A5,'February Raw Data'!N:N)</f>
        <v>0.71780303030303039</v>
      </c>
      <c r="Q5" s="12">
        <f>AVERAGEIF('February Raw Data'!$A:$A,'February Summary'!$A5,'February Raw Data'!O:O)</f>
        <v>5.9722222222222225E-2</v>
      </c>
      <c r="R5" s="12">
        <f>AVERAGEIF('February Raw Data'!$A:$A,'February Summary'!$A5,'February Raw Data'!P:P)</f>
        <v>4.2045454545454546E-2</v>
      </c>
      <c r="S5" s="12">
        <f>AVERAGEIF('February Raw Data'!$A:$A,'February Summary'!$A5,'February Raw Data'!Q:Q)</f>
        <v>0.61603535353535366</v>
      </c>
      <c r="T5">
        <f>SUMIF('February Raw Data'!$A:$A,'February Summary'!$A5,'February Raw Data'!R:R)</f>
        <v>45</v>
      </c>
      <c r="U5">
        <f>SUMIF('February Raw Data'!$A:$A,'February Summary'!$A5,'February Raw Data'!S:S)</f>
        <v>37</v>
      </c>
      <c r="V5">
        <f t="shared" si="2"/>
        <v>82</v>
      </c>
      <c r="W5" s="25">
        <f t="shared" ref="W5:W30" si="3">IF(V5=0,"",T5/V5)</f>
        <v>0.54878048780487809</v>
      </c>
      <c r="X5">
        <f>SUMIF('February Raw Data'!$A:$A,'February Summary'!$A5,'February Raw Data'!V:V)</f>
        <v>11</v>
      </c>
    </row>
    <row r="6" spans="1:26">
      <c r="A6" t="s">
        <v>3</v>
      </c>
      <c r="B6">
        <f>SUMIF('February Raw Data'!$A:$A,'February Summary'!$A6,'February Raw Data'!B:B)</f>
        <v>1</v>
      </c>
      <c r="C6">
        <f>SUMIF('February Raw Data'!$A:$A,'February Summary'!$A6,'February Raw Data'!C:C)</f>
        <v>3</v>
      </c>
      <c r="D6">
        <f t="shared" si="0"/>
        <v>4</v>
      </c>
      <c r="E6">
        <f>SUMIF('February Raw Data'!$A:$A,'February Summary'!$A6,'February Raw Data'!D:D)</f>
        <v>5</v>
      </c>
      <c r="F6">
        <f>SUMIF('February Raw Data'!$A:$A,'February Summary'!$A6,'February Raw Data'!E:E)</f>
        <v>19</v>
      </c>
      <c r="G6">
        <f>SUMIF('February Raw Data'!$A:$A,'February Summary'!$A6,'February Raw Data'!F:F)</f>
        <v>18</v>
      </c>
      <c r="H6">
        <f t="shared" si="1"/>
        <v>37</v>
      </c>
      <c r="I6">
        <f>SUMIF('February Raw Data'!$A:$A,'February Summary'!$A6,'February Raw Data'!G:G)</f>
        <v>10</v>
      </c>
      <c r="J6">
        <f>SUMIF('February Raw Data'!$A:$A,'February Summary'!$A6,'February Raw Data'!H:H)</f>
        <v>0</v>
      </c>
      <c r="K6">
        <f>SUMIF('February Raw Data'!$A:$A,'February Summary'!$A6,'February Raw Data'!I:I)</f>
        <v>0</v>
      </c>
      <c r="L6">
        <f>SUMIF('February Raw Data'!$A:$A,'February Summary'!$A6,'February Raw Data'!J:J)</f>
        <v>12</v>
      </c>
      <c r="M6">
        <f>SUMIF('February Raw Data'!$A:$A,'February Summary'!$A6,'February Raw Data'!K:K)</f>
        <v>2</v>
      </c>
      <c r="N6">
        <f>SUMIF('February Raw Data'!$A:$A,'February Summary'!$A6,'February Raw Data'!L:L)</f>
        <v>9</v>
      </c>
      <c r="O6">
        <f>SUMIF('February Raw Data'!$A:$A,'February Summary'!$A6,'February Raw Data'!M:M)</f>
        <v>346</v>
      </c>
      <c r="P6" s="12">
        <f>AVERAGEIF('February Raw Data'!$A:$A,'February Summary'!$A6,'February Raw Data'!N:N)</f>
        <v>0.83290598290598283</v>
      </c>
      <c r="Q6" s="12">
        <f>AVERAGEIF('February Raw Data'!$A:$A,'February Summary'!$A6,'February Raw Data'!O:O)</f>
        <v>5.892094017094017E-2</v>
      </c>
      <c r="R6" s="12">
        <f>AVERAGEIF('February Raw Data'!$A:$A,'February Summary'!$A6,'February Raw Data'!P:P)</f>
        <v>7.1527777777777773E-2</v>
      </c>
      <c r="S6" s="12">
        <f>AVERAGEIF('February Raw Data'!$A:$A,'February Summary'!$A6,'February Raw Data'!Q:Q)</f>
        <v>0.70245726495726502</v>
      </c>
      <c r="T6">
        <f>SUMIF('February Raw Data'!$A:$A,'February Summary'!$A6,'February Raw Data'!R:R)</f>
        <v>0</v>
      </c>
      <c r="U6">
        <f>SUMIF('February Raw Data'!$A:$A,'February Summary'!$A6,'February Raw Data'!S:S)</f>
        <v>0</v>
      </c>
      <c r="V6">
        <f t="shared" si="2"/>
        <v>0</v>
      </c>
      <c r="W6" s="25" t="str">
        <f t="shared" si="3"/>
        <v/>
      </c>
      <c r="X6">
        <f>SUMIF('February Raw Data'!$A:$A,'February Summary'!$A6,'February Raw Data'!V:V)</f>
        <v>13</v>
      </c>
    </row>
    <row r="7" spans="1:26">
      <c r="A7" t="s">
        <v>4</v>
      </c>
      <c r="B7">
        <f>SUMIF('February Raw Data'!$A:$A,'February Summary'!$A7,'February Raw Data'!B:B)</f>
        <v>2</v>
      </c>
      <c r="C7">
        <f>SUMIF('February Raw Data'!$A:$A,'February Summary'!$A7,'February Raw Data'!C:C)</f>
        <v>5</v>
      </c>
      <c r="D7">
        <f t="shared" si="0"/>
        <v>7</v>
      </c>
      <c r="E7">
        <f>SUMIF('February Raw Data'!$A:$A,'February Summary'!$A7,'February Raw Data'!D:D)</f>
        <v>5</v>
      </c>
      <c r="F7">
        <f>SUMIF('February Raw Data'!$A:$A,'February Summary'!$A7,'February Raw Data'!E:E)</f>
        <v>38</v>
      </c>
      <c r="G7">
        <f>SUMIF('February Raw Data'!$A:$A,'February Summary'!$A7,'February Raw Data'!F:F)</f>
        <v>36</v>
      </c>
      <c r="H7" s="38">
        <f t="shared" si="1"/>
        <v>74</v>
      </c>
      <c r="I7">
        <f>SUMIF('February Raw Data'!$A:$A,'February Summary'!$A7,'February Raw Data'!G:G)</f>
        <v>7</v>
      </c>
      <c r="J7">
        <f>SUMIF('February Raw Data'!$A:$A,'February Summary'!$A7,'February Raw Data'!H:H)</f>
        <v>3</v>
      </c>
      <c r="K7">
        <f>SUMIF('February Raw Data'!$A:$A,'February Summary'!$A7,'February Raw Data'!I:I)</f>
        <v>6</v>
      </c>
      <c r="L7">
        <f>SUMIF('February Raw Data'!$A:$A,'February Summary'!$A7,'February Raw Data'!J:J)</f>
        <v>20</v>
      </c>
      <c r="M7">
        <f>SUMIF('February Raw Data'!$A:$A,'February Summary'!$A7,'February Raw Data'!K:K)</f>
        <v>1</v>
      </c>
      <c r="N7">
        <f>SUMIF('February Raw Data'!$A:$A,'February Summary'!$A7,'February Raw Data'!L:L)</f>
        <v>9</v>
      </c>
      <c r="O7">
        <f>SUMIF('February Raw Data'!$A:$A,'February Summary'!$A7,'February Raw Data'!M:M)</f>
        <v>329</v>
      </c>
      <c r="P7" s="12">
        <f>AVERAGEIF('February Raw Data'!$A:$A,'February Summary'!$A7,'February Raw Data'!N:N)</f>
        <v>0.80320512820512824</v>
      </c>
      <c r="Q7" s="12">
        <f>AVERAGEIF('February Raw Data'!$A:$A,'February Summary'!$A7,'February Raw Data'!O:O)</f>
        <v>0.11089743589743592</v>
      </c>
      <c r="R7" s="12">
        <f>AVERAGEIF('February Raw Data'!$A:$A,'February Summary'!$A7,'February Raw Data'!P:P)</f>
        <v>4.978632478632479E-2</v>
      </c>
      <c r="S7" s="12">
        <f>AVERAGEIF('February Raw Data'!$A:$A,'February Summary'!$A7,'February Raw Data'!Q:Q)</f>
        <v>0.64252136752136757</v>
      </c>
      <c r="T7">
        <f>SUMIF('February Raw Data'!$A:$A,'February Summary'!$A7,'February Raw Data'!R:R)</f>
        <v>1</v>
      </c>
      <c r="U7">
        <f>SUMIF('February Raw Data'!$A:$A,'February Summary'!$A7,'February Raw Data'!S:S)</f>
        <v>1</v>
      </c>
      <c r="V7">
        <f t="shared" si="2"/>
        <v>2</v>
      </c>
      <c r="W7" s="25">
        <f t="shared" si="3"/>
        <v>0.5</v>
      </c>
      <c r="X7">
        <f>SUMIF('February Raw Data'!$A:$A,'February Summary'!$A7,'February Raw Data'!V:V)</f>
        <v>13</v>
      </c>
    </row>
    <row r="8" spans="1:26">
      <c r="A8" t="s">
        <v>5</v>
      </c>
      <c r="B8">
        <f>SUMIF('February Raw Data'!$A:$A,'February Summary'!$A8,'February Raw Data'!B:B)</f>
        <v>2</v>
      </c>
      <c r="C8">
        <f>SUMIF('February Raw Data'!$A:$A,'February Summary'!$A8,'February Raw Data'!C:C)</f>
        <v>3</v>
      </c>
      <c r="D8">
        <f t="shared" si="0"/>
        <v>5</v>
      </c>
      <c r="E8">
        <f>SUMIF('February Raw Data'!$A:$A,'February Summary'!$A8,'February Raw Data'!D:D)</f>
        <v>4</v>
      </c>
      <c r="F8">
        <f>SUMIF('February Raw Data'!$A:$A,'February Summary'!$A8,'February Raw Data'!E:E)</f>
        <v>10</v>
      </c>
      <c r="G8">
        <f>SUMIF('February Raw Data'!$A:$A,'February Summary'!$A8,'February Raw Data'!F:F)</f>
        <v>8</v>
      </c>
      <c r="H8">
        <f t="shared" si="1"/>
        <v>18</v>
      </c>
      <c r="I8">
        <f>SUMIF('February Raw Data'!$A:$A,'February Summary'!$A8,'February Raw Data'!G:G)</f>
        <v>14</v>
      </c>
      <c r="J8">
        <f>SUMIF('February Raw Data'!$A:$A,'February Summary'!$A8,'February Raw Data'!H:H)</f>
        <v>2</v>
      </c>
      <c r="K8">
        <f>SUMIF('February Raw Data'!$A:$A,'February Summary'!$A8,'February Raw Data'!I:I)</f>
        <v>4</v>
      </c>
      <c r="L8">
        <f>SUMIF('February Raw Data'!$A:$A,'February Summary'!$A8,'February Raw Data'!J:J)</f>
        <v>3</v>
      </c>
      <c r="M8">
        <f>SUMIF('February Raw Data'!$A:$A,'February Summary'!$A8,'February Raw Data'!K:K)</f>
        <v>2</v>
      </c>
      <c r="N8">
        <f>SUMIF('February Raw Data'!$A:$A,'February Summary'!$A8,'February Raw Data'!L:L)</f>
        <v>3</v>
      </c>
      <c r="O8">
        <f>SUMIF('February Raw Data'!$A:$A,'February Summary'!$A8,'February Raw Data'!M:M)</f>
        <v>231</v>
      </c>
      <c r="P8" s="12">
        <f>AVERAGEIF('February Raw Data'!$A:$A,'February Summary'!$A8,'February Raw Data'!N:N)</f>
        <v>0.73895833333333338</v>
      </c>
      <c r="Q8" s="12">
        <f>AVERAGEIF('February Raw Data'!$A:$A,'February Summary'!$A8,'February Raw Data'!O:O)</f>
        <v>2.5694444444444445E-3</v>
      </c>
      <c r="R8" s="12">
        <f>AVERAGEIF('February Raw Data'!$A:$A,'February Summary'!$A8,'February Raw Data'!P:P)</f>
        <v>5.784722222222223E-2</v>
      </c>
      <c r="S8" s="12">
        <f>AVERAGEIF('February Raw Data'!$A:$A,'February Summary'!$A8,'February Raw Data'!Q:Q)</f>
        <v>0.67854166666666671</v>
      </c>
      <c r="T8">
        <f>SUMIF('February Raw Data'!$A:$A,'February Summary'!$A8,'February Raw Data'!R:R)</f>
        <v>0</v>
      </c>
      <c r="U8">
        <f>SUMIF('February Raw Data'!$A:$A,'February Summary'!$A8,'February Raw Data'!S:S)</f>
        <v>0</v>
      </c>
      <c r="V8">
        <f t="shared" si="2"/>
        <v>0</v>
      </c>
      <c r="W8" s="25" t="str">
        <f t="shared" si="3"/>
        <v/>
      </c>
      <c r="X8">
        <f>SUMIF('February Raw Data'!$A:$A,'February Summary'!$A8,'February Raw Data'!V:V)</f>
        <v>10</v>
      </c>
    </row>
    <row r="9" spans="1:26">
      <c r="A9" t="s">
        <v>6</v>
      </c>
      <c r="B9">
        <f>SUMIF('February Raw Data'!$A:$A,'February Summary'!$A9,'February Raw Data'!B:B)</f>
        <v>6</v>
      </c>
      <c r="C9">
        <f>SUMIF('February Raw Data'!$A:$A,'February Summary'!$A9,'February Raw Data'!C:C)</f>
        <v>5</v>
      </c>
      <c r="D9">
        <f t="shared" si="0"/>
        <v>11</v>
      </c>
      <c r="E9">
        <f>SUMIF('February Raw Data'!$A:$A,'February Summary'!$A9,'February Raw Data'!D:D)</f>
        <v>6</v>
      </c>
      <c r="F9">
        <f>SUMIF('February Raw Data'!$A:$A,'February Summary'!$A9,'February Raw Data'!E:E)</f>
        <v>36</v>
      </c>
      <c r="G9">
        <f>SUMIF('February Raw Data'!$A:$A,'February Summary'!$A9,'February Raw Data'!F:F)</f>
        <v>30</v>
      </c>
      <c r="H9">
        <f t="shared" si="1"/>
        <v>66</v>
      </c>
      <c r="I9">
        <f>SUMIF('February Raw Data'!$A:$A,'February Summary'!$A9,'February Raw Data'!G:G)</f>
        <v>4</v>
      </c>
      <c r="J9">
        <f>SUMIF('February Raw Data'!$A:$A,'February Summary'!$A9,'February Raw Data'!H:H)</f>
        <v>1</v>
      </c>
      <c r="K9">
        <f>SUMIF('February Raw Data'!$A:$A,'February Summary'!$A9,'February Raw Data'!I:I)</f>
        <v>2</v>
      </c>
      <c r="L9">
        <f>SUMIF('February Raw Data'!$A:$A,'February Summary'!$A9,'February Raw Data'!J:J)</f>
        <v>11</v>
      </c>
      <c r="M9">
        <f>SUMIF('February Raw Data'!$A:$A,'February Summary'!$A9,'February Raw Data'!K:K)</f>
        <v>4</v>
      </c>
      <c r="N9">
        <f>SUMIF('February Raw Data'!$A:$A,'February Summary'!$A9,'February Raw Data'!L:L)</f>
        <v>6</v>
      </c>
      <c r="O9">
        <f>SUMIF('February Raw Data'!$A:$A,'February Summary'!$A9,'February Raw Data'!M:M)</f>
        <v>356</v>
      </c>
      <c r="P9" s="12">
        <f>AVERAGEIF('February Raw Data'!$A:$A,'February Summary'!$A9,'February Raw Data'!N:N)</f>
        <v>0.84791666666666665</v>
      </c>
      <c r="Q9" s="12">
        <f>AVERAGEIF('February Raw Data'!$A:$A,'February Summary'!$A9,'February Raw Data'!O:O)</f>
        <v>0.11201923076923076</v>
      </c>
      <c r="R9" s="12">
        <f>AVERAGEIF('February Raw Data'!$A:$A,'February Summary'!$A9,'February Raw Data'!P:P)</f>
        <v>8.643162393162393E-2</v>
      </c>
      <c r="S9" s="12">
        <f>AVERAGEIF('February Raw Data'!$A:$A,'February Summary'!$A9,'February Raw Data'!Q:Q)</f>
        <v>0.64946581196581188</v>
      </c>
      <c r="T9">
        <f>SUMIF('February Raw Data'!$A:$A,'February Summary'!$A9,'February Raw Data'!R:R)</f>
        <v>43</v>
      </c>
      <c r="U9">
        <f>SUMIF('February Raw Data'!$A:$A,'February Summary'!$A9,'February Raw Data'!S:S)</f>
        <v>41</v>
      </c>
      <c r="V9">
        <f t="shared" si="2"/>
        <v>84</v>
      </c>
      <c r="W9" s="25">
        <f t="shared" si="3"/>
        <v>0.51190476190476186</v>
      </c>
      <c r="X9">
        <f>SUMIF('February Raw Data'!$A:$A,'February Summary'!$A9,'February Raw Data'!V:V)</f>
        <v>13</v>
      </c>
    </row>
    <row r="10" spans="1:26">
      <c r="A10" t="s">
        <v>7</v>
      </c>
      <c r="D10">
        <f t="shared" si="0"/>
        <v>0</v>
      </c>
      <c r="H10">
        <f t="shared" si="1"/>
        <v>0</v>
      </c>
      <c r="P10" s="12"/>
      <c r="Q10" s="12"/>
      <c r="R10" s="12"/>
      <c r="S10" s="12"/>
      <c r="V10">
        <f t="shared" si="2"/>
        <v>0</v>
      </c>
      <c r="W10" s="25" t="str">
        <f t="shared" si="3"/>
        <v/>
      </c>
      <c r="X10">
        <f>SUMIF('February Raw Data'!$A:$A,'February Summary'!$A10,'February Raw Data'!V:V)</f>
        <v>0</v>
      </c>
    </row>
    <row r="11" spans="1:26">
      <c r="A11" t="s">
        <v>9</v>
      </c>
      <c r="B11">
        <f>SUMIF('February Raw Data'!$A:$A,'February Summary'!$A11,'February Raw Data'!B:B)</f>
        <v>0</v>
      </c>
      <c r="C11">
        <f>SUMIF('February Raw Data'!$A:$A,'February Summary'!$A11,'February Raw Data'!C:C)</f>
        <v>2</v>
      </c>
      <c r="D11">
        <f t="shared" si="0"/>
        <v>2</v>
      </c>
      <c r="E11">
        <f>SUMIF('February Raw Data'!$A:$A,'February Summary'!$A11,'February Raw Data'!D:D)</f>
        <v>0</v>
      </c>
      <c r="F11">
        <f>SUMIF('February Raw Data'!$A:$A,'February Summary'!$A11,'February Raw Data'!E:E)</f>
        <v>14</v>
      </c>
      <c r="G11">
        <f>SUMIF('February Raw Data'!$A:$A,'February Summary'!$A11,'February Raw Data'!F:F)</f>
        <v>14</v>
      </c>
      <c r="H11">
        <f t="shared" si="1"/>
        <v>28</v>
      </c>
      <c r="I11">
        <f>SUMIF('February Raw Data'!$A:$A,'February Summary'!$A11,'February Raw Data'!G:G)</f>
        <v>3</v>
      </c>
      <c r="J11">
        <f>SUMIF('February Raw Data'!$A:$A,'February Summary'!$A11,'February Raw Data'!H:H)</f>
        <v>2</v>
      </c>
      <c r="K11">
        <f>SUMIF('February Raw Data'!$A:$A,'February Summary'!$A11,'February Raw Data'!I:I)</f>
        <v>6</v>
      </c>
      <c r="L11">
        <f>SUMIF('February Raw Data'!$A:$A,'February Summary'!$A11,'February Raw Data'!J:J)</f>
        <v>6</v>
      </c>
      <c r="M11">
        <f>SUMIF('February Raw Data'!$A:$A,'February Summary'!$A11,'February Raw Data'!K:K)</f>
        <v>2</v>
      </c>
      <c r="N11">
        <f>SUMIF('February Raw Data'!$A:$A,'February Summary'!$A11,'February Raw Data'!L:L)</f>
        <v>0</v>
      </c>
      <c r="O11">
        <f>SUMIF('February Raw Data'!$A:$A,'February Summary'!$A11,'February Raw Data'!M:M)</f>
        <v>159</v>
      </c>
      <c r="P11" s="12">
        <f>AVERAGEIF('February Raw Data'!$A:$A,'February Summary'!$A11,'February Raw Data'!N:N)</f>
        <v>0.5400173611111112</v>
      </c>
      <c r="Q11" s="12">
        <f>AVERAGEIF('February Raw Data'!$A:$A,'February Summary'!$A11,'February Raw Data'!O:O)</f>
        <v>7.8125000000000004E-4</v>
      </c>
      <c r="R11" s="12">
        <f>AVERAGEIF('February Raw Data'!$A:$A,'February Summary'!$A11,'February Raw Data'!P:P)</f>
        <v>1.3454861111111112E-2</v>
      </c>
      <c r="S11" s="12">
        <f>AVERAGEIF('February Raw Data'!$A:$A,'February Summary'!$A11,'February Raw Data'!Q:Q)</f>
        <v>0.52578124999999998</v>
      </c>
      <c r="T11">
        <f>SUMIF('February Raw Data'!$A:$A,'February Summary'!$A11,'February Raw Data'!R:R)</f>
        <v>6</v>
      </c>
      <c r="U11">
        <f>SUMIF('February Raw Data'!$A:$A,'February Summary'!$A11,'February Raw Data'!S:S)</f>
        <v>6</v>
      </c>
      <c r="V11">
        <f t="shared" si="2"/>
        <v>12</v>
      </c>
      <c r="W11" s="25">
        <f t="shared" si="3"/>
        <v>0.5</v>
      </c>
      <c r="X11">
        <f>SUMIF('February Raw Data'!$A:$A,'February Summary'!$A11,'February Raw Data'!V:V)</f>
        <v>8</v>
      </c>
    </row>
    <row r="12" spans="1:26">
      <c r="A12" t="s">
        <v>10</v>
      </c>
      <c r="B12">
        <f>SUMIF('February Raw Data'!$A:$A,'February Summary'!$A12,'February Raw Data'!B:B)</f>
        <v>0</v>
      </c>
      <c r="C12">
        <f>SUMIF('February Raw Data'!$A:$A,'February Summary'!$A12,'February Raw Data'!C:C)</f>
        <v>2</v>
      </c>
      <c r="D12">
        <f t="shared" si="0"/>
        <v>2</v>
      </c>
      <c r="E12">
        <f>SUMIF('February Raw Data'!$A:$A,'February Summary'!$A12,'February Raw Data'!D:D)</f>
        <v>0</v>
      </c>
      <c r="F12">
        <f>SUMIF('February Raw Data'!$A:$A,'February Summary'!$A12,'February Raw Data'!E:E)</f>
        <v>21</v>
      </c>
      <c r="G12">
        <f>SUMIF('February Raw Data'!$A:$A,'February Summary'!$A12,'February Raw Data'!F:F)</f>
        <v>21</v>
      </c>
      <c r="H12">
        <f t="shared" si="1"/>
        <v>42</v>
      </c>
      <c r="I12">
        <f>SUMIF('February Raw Data'!$A:$A,'February Summary'!$A12,'February Raw Data'!G:G)</f>
        <v>38</v>
      </c>
      <c r="J12">
        <f>SUMIF('February Raw Data'!$A:$A,'February Summary'!$A12,'February Raw Data'!H:H)</f>
        <v>1</v>
      </c>
      <c r="K12">
        <f>SUMIF('February Raw Data'!$A:$A,'February Summary'!$A12,'February Raw Data'!I:I)</f>
        <v>2</v>
      </c>
      <c r="L12">
        <f>SUMIF('February Raw Data'!$A:$A,'February Summary'!$A12,'February Raw Data'!J:J)</f>
        <v>30</v>
      </c>
      <c r="M12">
        <f>SUMIF('February Raw Data'!$A:$A,'February Summary'!$A12,'February Raw Data'!K:K)</f>
        <v>2</v>
      </c>
      <c r="N12">
        <f>SUMIF('February Raw Data'!$A:$A,'February Summary'!$A12,'February Raw Data'!L:L)</f>
        <v>2</v>
      </c>
      <c r="O12">
        <f>SUMIF('February Raw Data'!$A:$A,'February Summary'!$A12,'February Raw Data'!M:M)</f>
        <v>363</v>
      </c>
      <c r="P12" s="12">
        <f>AVERAGEIF('February Raw Data'!$A:$A,'February Summary'!$A12,'February Raw Data'!N:N)</f>
        <v>0.85657051282051289</v>
      </c>
      <c r="Q12" s="12">
        <f>AVERAGEIF('February Raw Data'!$A:$A,'February Summary'!$A12,'February Raw Data'!O:O)</f>
        <v>1.6025641025641027E-3</v>
      </c>
      <c r="R12" s="12">
        <f>AVERAGEIF('February Raw Data'!$A:$A,'February Summary'!$A12,'February Raw Data'!P:P)</f>
        <v>8.2051282051282051E-2</v>
      </c>
      <c r="S12" s="12">
        <f>AVERAGEIF('February Raw Data'!$A:$A,'February Summary'!$A12,'February Raw Data'!Q:Q)</f>
        <v>0.77291666666666659</v>
      </c>
      <c r="T12">
        <f>SUMIF('February Raw Data'!$A:$A,'February Summary'!$A12,'February Raw Data'!R:R)</f>
        <v>0</v>
      </c>
      <c r="U12">
        <f>SUMIF('February Raw Data'!$A:$A,'February Summary'!$A12,'February Raw Data'!S:S)</f>
        <v>0</v>
      </c>
      <c r="V12">
        <f t="shared" si="2"/>
        <v>0</v>
      </c>
      <c r="W12" s="25" t="str">
        <f t="shared" si="3"/>
        <v/>
      </c>
      <c r="X12">
        <f>SUMIF('February Raw Data'!$A:$A,'February Summary'!$A12,'February Raw Data'!V:V)</f>
        <v>13</v>
      </c>
    </row>
    <row r="13" spans="1:26">
      <c r="A13" t="s">
        <v>11</v>
      </c>
      <c r="B13">
        <f>SUMIF('February Raw Data'!$A:$A,'February Summary'!$A13,'February Raw Data'!B:B)</f>
        <v>0</v>
      </c>
      <c r="C13">
        <f>SUMIF('February Raw Data'!$A:$A,'February Summary'!$A13,'February Raw Data'!C:C)</f>
        <v>0</v>
      </c>
      <c r="D13">
        <f t="shared" si="0"/>
        <v>0</v>
      </c>
      <c r="E13">
        <f>SUMIF('February Raw Data'!$A:$A,'February Summary'!$A13,'February Raw Data'!D:D)</f>
        <v>-1</v>
      </c>
      <c r="F13">
        <f>SUMIF('February Raw Data'!$A:$A,'February Summary'!$A13,'February Raw Data'!E:E)</f>
        <v>10</v>
      </c>
      <c r="G13">
        <f>SUMIF('February Raw Data'!$A:$A,'February Summary'!$A13,'February Raw Data'!F:F)</f>
        <v>10</v>
      </c>
      <c r="H13">
        <f t="shared" si="1"/>
        <v>20</v>
      </c>
      <c r="I13">
        <f>SUMIF('February Raw Data'!$A:$A,'February Summary'!$A13,'February Raw Data'!G:G)</f>
        <v>6</v>
      </c>
      <c r="J13">
        <f>SUMIF('February Raw Data'!$A:$A,'February Summary'!$A13,'February Raw Data'!H:H)</f>
        <v>2</v>
      </c>
      <c r="K13">
        <f>SUMIF('February Raw Data'!$A:$A,'February Summary'!$A13,'February Raw Data'!I:I)</f>
        <v>4</v>
      </c>
      <c r="L13">
        <f>SUMIF('February Raw Data'!$A:$A,'February Summary'!$A13,'February Raw Data'!J:J)</f>
        <v>16</v>
      </c>
      <c r="M13">
        <f>SUMIF('February Raw Data'!$A:$A,'February Summary'!$A13,'February Raw Data'!K:K)</f>
        <v>1</v>
      </c>
      <c r="N13">
        <f>SUMIF('February Raw Data'!$A:$A,'February Summary'!$A13,'February Raw Data'!L:L)</f>
        <v>0</v>
      </c>
      <c r="O13">
        <f>SUMIF('February Raw Data'!$A:$A,'February Summary'!$A13,'February Raw Data'!M:M)</f>
        <v>134</v>
      </c>
      <c r="P13" s="12">
        <f>AVERAGEIF('February Raw Data'!$A:$A,'February Summary'!$A13,'February Raw Data'!N:N)</f>
        <v>0.36412037037037037</v>
      </c>
      <c r="Q13" s="12">
        <f>AVERAGEIF('February Raw Data'!$A:$A,'February Summary'!$A13,'February Raw Data'!O:O)</f>
        <v>0</v>
      </c>
      <c r="R13" s="12">
        <f>AVERAGEIF('February Raw Data'!$A:$A,'February Summary'!$A13,'February Raw Data'!P:P)</f>
        <v>5.3780864197530857E-2</v>
      </c>
      <c r="S13" s="12">
        <f>AVERAGEIF('February Raw Data'!$A:$A,'February Summary'!$A13,'February Raw Data'!Q:Q)</f>
        <v>0.31033950617283945</v>
      </c>
      <c r="T13">
        <f>SUMIF('February Raw Data'!$A:$A,'February Summary'!$A13,'February Raw Data'!R:R)</f>
        <v>39</v>
      </c>
      <c r="U13">
        <f>SUMIF('February Raw Data'!$A:$A,'February Summary'!$A13,'February Raw Data'!S:S)</f>
        <v>32</v>
      </c>
      <c r="V13">
        <f t="shared" si="2"/>
        <v>71</v>
      </c>
      <c r="W13" s="25">
        <f t="shared" si="3"/>
        <v>0.54929577464788737</v>
      </c>
      <c r="X13">
        <f>SUMIF('February Raw Data'!$A:$A,'February Summary'!$A13,'February Raw Data'!V:V)</f>
        <v>9</v>
      </c>
    </row>
    <row r="14" spans="1:26">
      <c r="A14" t="s">
        <v>12</v>
      </c>
      <c r="B14">
        <f>SUMIF('February Raw Data'!$A:$A,'February Summary'!$A14,'February Raw Data'!B:B)</f>
        <v>4</v>
      </c>
      <c r="C14">
        <f>SUMIF('February Raw Data'!$A:$A,'February Summary'!$A14,'February Raw Data'!C:C)</f>
        <v>9</v>
      </c>
      <c r="D14">
        <f t="shared" si="0"/>
        <v>13</v>
      </c>
      <c r="E14">
        <f>SUMIF('February Raw Data'!$A:$A,'February Summary'!$A14,'February Raw Data'!D:D)</f>
        <v>8</v>
      </c>
      <c r="F14">
        <f>SUMIF('February Raw Data'!$A:$A,'February Summary'!$A14,'February Raw Data'!E:E)</f>
        <v>43</v>
      </c>
      <c r="G14">
        <f>SUMIF('February Raw Data'!$A:$A,'February Summary'!$A14,'February Raw Data'!F:F)</f>
        <v>39</v>
      </c>
      <c r="H14">
        <f t="shared" si="1"/>
        <v>82</v>
      </c>
      <c r="I14" s="38">
        <f>SUMIF('February Raw Data'!$A:$A,'February Summary'!$A14,'February Raw Data'!G:G)</f>
        <v>12</v>
      </c>
      <c r="J14">
        <f>SUMIF('February Raw Data'!$A:$A,'February Summary'!$A14,'February Raw Data'!H:H)</f>
        <v>1</v>
      </c>
      <c r="K14">
        <f>SUMIF('February Raw Data'!$A:$A,'February Summary'!$A14,'February Raw Data'!I:I)</f>
        <v>2</v>
      </c>
      <c r="L14">
        <f>SUMIF('February Raw Data'!$A:$A,'February Summary'!$A14,'February Raw Data'!J:J)</f>
        <v>7</v>
      </c>
      <c r="M14">
        <f>SUMIF('February Raw Data'!$A:$A,'February Summary'!$A14,'February Raw Data'!K:K)</f>
        <v>12</v>
      </c>
      <c r="N14">
        <f>SUMIF('February Raw Data'!$A:$A,'February Summary'!$A14,'February Raw Data'!L:L)</f>
        <v>4</v>
      </c>
      <c r="O14">
        <f>SUMIF('February Raw Data'!$A:$A,'February Summary'!$A14,'February Raw Data'!M:M)</f>
        <v>342</v>
      </c>
      <c r="P14" s="12">
        <f>AVERAGEIF('February Raw Data'!$A:$A,'February Summary'!$A14,'February Raw Data'!N:N)</f>
        <v>0.83408119658119673</v>
      </c>
      <c r="Q14" s="12">
        <f>AVERAGEIF('February Raw Data'!$A:$A,'February Summary'!$A14,'February Raw Data'!O:O)</f>
        <v>0.11501068376068377</v>
      </c>
      <c r="R14" s="12">
        <f>AVERAGEIF('February Raw Data'!$A:$A,'February Summary'!$A14,'February Raw Data'!P:P)</f>
        <v>8.1891025641025655E-2</v>
      </c>
      <c r="S14" s="12">
        <f>AVERAGEIF('February Raw Data'!$A:$A,'February Summary'!$A14,'February Raw Data'!Q:Q)</f>
        <v>0.63717948717948714</v>
      </c>
      <c r="T14">
        <f>SUMIF('February Raw Data'!$A:$A,'February Summary'!$A14,'February Raw Data'!R:R)</f>
        <v>106</v>
      </c>
      <c r="U14">
        <f>SUMIF('February Raw Data'!$A:$A,'February Summary'!$A14,'February Raw Data'!S:S)</f>
        <v>89</v>
      </c>
      <c r="V14">
        <f t="shared" si="2"/>
        <v>195</v>
      </c>
      <c r="W14" s="25">
        <f t="shared" si="3"/>
        <v>0.54358974358974355</v>
      </c>
      <c r="X14">
        <f>SUMIF('February Raw Data'!$A:$A,'February Summary'!$A14,'February Raw Data'!V:V)</f>
        <v>13</v>
      </c>
    </row>
    <row r="15" spans="1:26">
      <c r="A15" t="s">
        <v>13</v>
      </c>
      <c r="B15" s="38">
        <f>SUMIF('February Raw Data'!$A:$A,'February Summary'!$A15,'February Raw Data'!B:B)</f>
        <v>8</v>
      </c>
      <c r="C15" s="38">
        <f>SUMIF('February Raw Data'!$A:$A,'February Summary'!$A15,'February Raw Data'!C:C)</f>
        <v>5</v>
      </c>
      <c r="D15" s="38">
        <f t="shared" si="0"/>
        <v>13</v>
      </c>
      <c r="E15">
        <f>SUMIF('February Raw Data'!$A:$A,'February Summary'!$A15,'February Raw Data'!D:D)</f>
        <v>6</v>
      </c>
      <c r="F15">
        <f>SUMIF('February Raw Data'!$A:$A,'February Summary'!$A15,'February Raw Data'!E:E)</f>
        <v>45</v>
      </c>
      <c r="G15">
        <f>SUMIF('February Raw Data'!$A:$A,'February Summary'!$A15,'February Raw Data'!F:F)</f>
        <v>37</v>
      </c>
      <c r="H15">
        <f t="shared" si="1"/>
        <v>82</v>
      </c>
      <c r="I15">
        <f>SUMIF('February Raw Data'!$A:$A,'February Summary'!$A15,'February Raw Data'!G:G)</f>
        <v>6</v>
      </c>
      <c r="J15">
        <f>SUMIF('February Raw Data'!$A:$A,'February Summary'!$A15,'February Raw Data'!H:H)</f>
        <v>4</v>
      </c>
      <c r="K15">
        <f>SUMIF('February Raw Data'!$A:$A,'February Summary'!$A15,'February Raw Data'!I:I)</f>
        <v>8</v>
      </c>
      <c r="L15">
        <f>SUMIF('February Raw Data'!$A:$A,'February Summary'!$A15,'February Raw Data'!J:J)</f>
        <v>28</v>
      </c>
      <c r="M15">
        <f>SUMIF('February Raw Data'!$A:$A,'February Summary'!$A15,'February Raw Data'!K:K)</f>
        <v>2</v>
      </c>
      <c r="N15">
        <f>SUMIF('February Raw Data'!$A:$A,'February Summary'!$A15,'February Raw Data'!L:L)</f>
        <v>7</v>
      </c>
      <c r="O15">
        <f>SUMIF('February Raw Data'!$A:$A,'February Summary'!$A15,'February Raw Data'!M:M)</f>
        <v>315</v>
      </c>
      <c r="P15" s="12">
        <f>AVERAGEIF('February Raw Data'!$A:$A,'February Summary'!$A15,'February Raw Data'!N:N)</f>
        <v>0.65929487179487178</v>
      </c>
      <c r="Q15" s="12">
        <f>AVERAGEIF('February Raw Data'!$A:$A,'February Summary'!$A15,'February Raw Data'!O:O)</f>
        <v>4.9091880341880341E-2</v>
      </c>
      <c r="R15" s="12">
        <f>AVERAGEIF('February Raw Data'!$A:$A,'February Summary'!$A15,'February Raw Data'!P:P)</f>
        <v>1.014957264957265E-3</v>
      </c>
      <c r="S15" s="12">
        <f>AVERAGEIF('February Raw Data'!$A:$A,'February Summary'!$A15,'February Raw Data'!Q:Q)</f>
        <v>0.60918803418803413</v>
      </c>
      <c r="T15">
        <f>SUMIF('February Raw Data'!$A:$A,'February Summary'!$A15,'February Raw Data'!R:R)</f>
        <v>2</v>
      </c>
      <c r="U15">
        <f>SUMIF('February Raw Data'!$A:$A,'February Summary'!$A15,'February Raw Data'!S:S)</f>
        <v>1</v>
      </c>
      <c r="V15">
        <f t="shared" si="2"/>
        <v>3</v>
      </c>
      <c r="W15" s="25">
        <f t="shared" si="3"/>
        <v>0.66666666666666663</v>
      </c>
      <c r="X15">
        <f>SUMIF('February Raw Data'!$A:$A,'February Summary'!$A15,'February Raw Data'!V:V)</f>
        <v>13</v>
      </c>
    </row>
    <row r="16" spans="1:26">
      <c r="A16" t="s">
        <v>14</v>
      </c>
      <c r="B16">
        <f>SUMIF('February Raw Data'!$A:$A,'February Summary'!$A16,'February Raw Data'!B:B)</f>
        <v>2</v>
      </c>
      <c r="C16">
        <f>SUMIF('February Raw Data'!$A:$A,'February Summary'!$A16,'February Raw Data'!C:C)</f>
        <v>6</v>
      </c>
      <c r="D16">
        <f t="shared" si="0"/>
        <v>8</v>
      </c>
      <c r="E16">
        <f>SUMIF('February Raw Data'!$A:$A,'February Summary'!$A16,'February Raw Data'!D:D)</f>
        <v>6</v>
      </c>
      <c r="F16">
        <f>SUMIF('February Raw Data'!$A:$A,'February Summary'!$A16,'February Raw Data'!E:E)</f>
        <v>19</v>
      </c>
      <c r="G16">
        <f>SUMIF('February Raw Data'!$A:$A,'February Summary'!$A16,'February Raw Data'!F:F)</f>
        <v>17</v>
      </c>
      <c r="H16">
        <f t="shared" si="1"/>
        <v>36</v>
      </c>
      <c r="I16">
        <f>SUMIF('February Raw Data'!$A:$A,'February Summary'!$A16,'February Raw Data'!G:G)</f>
        <v>9</v>
      </c>
      <c r="J16">
        <f>SUMIF('February Raw Data'!$A:$A,'February Summary'!$A16,'February Raw Data'!H:H)</f>
        <v>3</v>
      </c>
      <c r="K16">
        <f>SUMIF('February Raw Data'!$A:$A,'February Summary'!$A16,'February Raw Data'!I:I)</f>
        <v>6</v>
      </c>
      <c r="L16">
        <f>SUMIF('February Raw Data'!$A:$A,'February Summary'!$A16,'February Raw Data'!J:J)</f>
        <v>9</v>
      </c>
      <c r="M16">
        <f>SUMIF('February Raw Data'!$A:$A,'February Summary'!$A16,'February Raw Data'!K:K)</f>
        <v>19</v>
      </c>
      <c r="N16">
        <f>SUMIF('February Raw Data'!$A:$A,'February Summary'!$A16,'February Raw Data'!L:L)</f>
        <v>9</v>
      </c>
      <c r="O16">
        <f>SUMIF('February Raw Data'!$A:$A,'February Summary'!$A16,'February Raw Data'!M:M)</f>
        <v>358</v>
      </c>
      <c r="P16" s="12">
        <f>AVERAGEIF('February Raw Data'!$A:$A,'February Summary'!$A16,'February Raw Data'!N:N)</f>
        <v>0.84022435897435899</v>
      </c>
      <c r="Q16" s="12">
        <f>AVERAGEIF('February Raw Data'!$A:$A,'February Summary'!$A16,'February Raw Data'!O:O)</f>
        <v>0.11800213675213675</v>
      </c>
      <c r="R16" s="12">
        <f>AVERAGEIF('February Raw Data'!$A:$A,'February Summary'!$A16,'February Raw Data'!P:P)</f>
        <v>6.1271367521367526E-2</v>
      </c>
      <c r="S16" s="12">
        <f>AVERAGEIF('February Raw Data'!$A:$A,'February Summary'!$A16,'February Raw Data'!Q:Q)</f>
        <v>0.6609508547008548</v>
      </c>
      <c r="T16">
        <f>SUMIF('February Raw Data'!$A:$A,'February Summary'!$A16,'February Raw Data'!R:R)</f>
        <v>118</v>
      </c>
      <c r="U16">
        <f>SUMIF('February Raw Data'!$A:$A,'February Summary'!$A16,'February Raw Data'!S:S)</f>
        <v>109</v>
      </c>
      <c r="V16">
        <f t="shared" si="2"/>
        <v>227</v>
      </c>
      <c r="W16" s="25">
        <f t="shared" si="3"/>
        <v>0.51982378854625555</v>
      </c>
      <c r="X16">
        <f>SUMIF('February Raw Data'!$A:$A,'February Summary'!$A16,'February Raw Data'!V:V)</f>
        <v>13</v>
      </c>
    </row>
    <row r="17" spans="1:24">
      <c r="A17" t="s">
        <v>15</v>
      </c>
      <c r="B17">
        <f>SUMIF('February Raw Data'!$A:$A,'February Summary'!$A17,'February Raw Data'!B:B)</f>
        <v>0</v>
      </c>
      <c r="C17">
        <f>SUMIF('February Raw Data'!$A:$A,'February Summary'!$A17,'February Raw Data'!C:C)</f>
        <v>3</v>
      </c>
      <c r="D17">
        <f t="shared" si="0"/>
        <v>3</v>
      </c>
      <c r="E17">
        <f>SUMIF('February Raw Data'!$A:$A,'February Summary'!$A17,'February Raw Data'!D:D)</f>
        <v>6</v>
      </c>
      <c r="F17">
        <f>SUMIF('February Raw Data'!$A:$A,'February Summary'!$A17,'February Raw Data'!E:E)</f>
        <v>15</v>
      </c>
      <c r="G17">
        <f>SUMIF('February Raw Data'!$A:$A,'February Summary'!$A17,'February Raw Data'!F:F)</f>
        <v>15</v>
      </c>
      <c r="H17">
        <f t="shared" si="1"/>
        <v>30</v>
      </c>
      <c r="I17">
        <f>SUMIF('February Raw Data'!$A:$A,'February Summary'!$A17,'February Raw Data'!G:G)</f>
        <v>26</v>
      </c>
      <c r="J17">
        <f>SUMIF('February Raw Data'!$A:$A,'February Summary'!$A17,'February Raw Data'!H:H)</f>
        <v>0</v>
      </c>
      <c r="K17">
        <f>SUMIF('February Raw Data'!$A:$A,'February Summary'!$A17,'February Raw Data'!I:I)</f>
        <v>0</v>
      </c>
      <c r="L17">
        <f>SUMIF('February Raw Data'!$A:$A,'February Summary'!$A17,'February Raw Data'!J:J)</f>
        <v>8</v>
      </c>
      <c r="M17">
        <f>SUMIF('February Raw Data'!$A:$A,'February Summary'!$A17,'February Raw Data'!K:K)</f>
        <v>4</v>
      </c>
      <c r="N17">
        <f>SUMIF('February Raw Data'!$A:$A,'February Summary'!$A17,'February Raw Data'!L:L)</f>
        <v>1</v>
      </c>
      <c r="O17">
        <f>SUMIF('February Raw Data'!$A:$A,'February Summary'!$A17,'February Raw Data'!M:M)</f>
        <v>297</v>
      </c>
      <c r="P17" s="12">
        <f>AVERAGEIF('February Raw Data'!$A:$A,'February Summary'!$A17,'February Raw Data'!N:N)</f>
        <v>0.77795138888888904</v>
      </c>
      <c r="Q17" s="12">
        <f>AVERAGEIF('February Raw Data'!$A:$A,'February Summary'!$A17,'February Raw Data'!O:O)</f>
        <v>3.078703703703704E-2</v>
      </c>
      <c r="R17" s="12">
        <f>AVERAGEIF('February Raw Data'!$A:$A,'February Summary'!$A17,'February Raw Data'!P:P)</f>
        <v>7.9803240740740744E-2</v>
      </c>
      <c r="S17" s="12">
        <f>AVERAGEIF('February Raw Data'!$A:$A,'February Summary'!$A17,'February Raw Data'!Q:Q)</f>
        <v>0.66736111111111107</v>
      </c>
      <c r="T17">
        <f>SUMIF('February Raw Data'!$A:$A,'February Summary'!$A17,'February Raw Data'!R:R)</f>
        <v>0</v>
      </c>
      <c r="U17">
        <f>SUMIF('February Raw Data'!$A:$A,'February Summary'!$A17,'February Raw Data'!S:S)</f>
        <v>0</v>
      </c>
      <c r="V17">
        <f t="shared" si="2"/>
        <v>0</v>
      </c>
      <c r="W17" s="25" t="str">
        <f t="shared" si="3"/>
        <v/>
      </c>
      <c r="X17">
        <f>SUMIF('February Raw Data'!$A:$A,'February Summary'!$A17,'February Raw Data'!V:V)</f>
        <v>12</v>
      </c>
    </row>
    <row r="18" spans="1:24">
      <c r="A18" t="s">
        <v>16</v>
      </c>
      <c r="B18">
        <f>SUMIF('February Raw Data'!$A:$A,'February Summary'!$A18,'February Raw Data'!B:B)</f>
        <v>0</v>
      </c>
      <c r="C18">
        <f>SUMIF('February Raw Data'!$A:$A,'February Summary'!$A18,'February Raw Data'!C:C)</f>
        <v>2</v>
      </c>
      <c r="D18">
        <f t="shared" si="0"/>
        <v>2</v>
      </c>
      <c r="E18">
        <f>SUMIF('February Raw Data'!$A:$A,'February Summary'!$A18,'February Raw Data'!D:D)</f>
        <v>7</v>
      </c>
      <c r="F18">
        <f>SUMIF('February Raw Data'!$A:$A,'February Summary'!$A18,'February Raw Data'!E:E)</f>
        <v>18</v>
      </c>
      <c r="G18">
        <f>SUMIF('February Raw Data'!$A:$A,'February Summary'!$A18,'February Raw Data'!F:F)</f>
        <v>18</v>
      </c>
      <c r="H18">
        <f t="shared" si="1"/>
        <v>36</v>
      </c>
      <c r="I18">
        <f>SUMIF('February Raw Data'!$A:$A,'February Summary'!$A18,'February Raw Data'!G:G)</f>
        <v>18</v>
      </c>
      <c r="J18">
        <f>SUMIF('February Raw Data'!$A:$A,'February Summary'!$A18,'February Raw Data'!H:H)</f>
        <v>2</v>
      </c>
      <c r="K18">
        <f>SUMIF('February Raw Data'!$A:$A,'February Summary'!$A18,'February Raw Data'!I:I)</f>
        <v>4</v>
      </c>
      <c r="L18">
        <f>SUMIF('February Raw Data'!$A:$A,'February Summary'!$A18,'February Raw Data'!J:J)</f>
        <v>19</v>
      </c>
      <c r="M18">
        <f>SUMIF('February Raw Data'!$A:$A,'February Summary'!$A18,'February Raw Data'!K:K)</f>
        <v>3</v>
      </c>
      <c r="N18">
        <f>SUMIF('February Raw Data'!$A:$A,'February Summary'!$A18,'February Raw Data'!L:L)</f>
        <v>3</v>
      </c>
      <c r="O18">
        <f>SUMIF('February Raw Data'!$A:$A,'February Summary'!$A18,'February Raw Data'!M:M)</f>
        <v>314</v>
      </c>
      <c r="P18" s="12">
        <f>AVERAGEIF('February Raw Data'!$A:$A,'February Summary'!$A18,'February Raw Data'!N:N)</f>
        <v>0.69145299145299144</v>
      </c>
      <c r="Q18" s="12">
        <f>AVERAGEIF('February Raw Data'!$A:$A,'February Summary'!$A18,'February Raw Data'!O:O)</f>
        <v>0</v>
      </c>
      <c r="R18" s="12">
        <f>AVERAGEIF('February Raw Data'!$A:$A,'February Summary'!$A18,'February Raw Data'!P:P)</f>
        <v>5.4326923076923078E-2</v>
      </c>
      <c r="S18" s="12">
        <f>AVERAGEIF('February Raw Data'!$A:$A,'February Summary'!$A18,'February Raw Data'!Q:Q)</f>
        <v>0.63712606837606833</v>
      </c>
      <c r="T18">
        <f>SUMIF('February Raw Data'!$A:$A,'February Summary'!$A18,'February Raw Data'!R:R)</f>
        <v>0</v>
      </c>
      <c r="U18">
        <f>SUMIF('February Raw Data'!$A:$A,'February Summary'!$A18,'February Raw Data'!S:S)</f>
        <v>0</v>
      </c>
      <c r="V18">
        <f t="shared" si="2"/>
        <v>0</v>
      </c>
      <c r="W18" s="25" t="str">
        <f t="shared" si="3"/>
        <v/>
      </c>
      <c r="X18">
        <f>SUMIF('February Raw Data'!$A:$A,'February Summary'!$A18,'February Raw Data'!V:V)</f>
        <v>13</v>
      </c>
    </row>
    <row r="19" spans="1:24">
      <c r="A19" t="s">
        <v>17</v>
      </c>
      <c r="D19">
        <f t="shared" si="0"/>
        <v>0</v>
      </c>
      <c r="H19">
        <f t="shared" si="1"/>
        <v>0</v>
      </c>
      <c r="P19" s="12"/>
      <c r="Q19" s="12"/>
      <c r="R19" s="12"/>
      <c r="S19" s="12"/>
      <c r="V19">
        <f t="shared" si="2"/>
        <v>0</v>
      </c>
      <c r="W19" s="25" t="str">
        <f t="shared" si="3"/>
        <v/>
      </c>
      <c r="X19">
        <f>SUMIF('February Raw Data'!$A:$A,'February Summary'!$A19,'February Raw Data'!V:V)</f>
        <v>0</v>
      </c>
    </row>
    <row r="20" spans="1:24">
      <c r="A20" t="s">
        <v>25</v>
      </c>
      <c r="B20">
        <f>SUMIF('February Raw Data'!$A:$A,'February Summary'!$A20,'February Raw Data'!B:B)</f>
        <v>0</v>
      </c>
      <c r="C20">
        <f>SUMIF('February Raw Data'!$A:$A,'February Summary'!$A20,'February Raw Data'!C:C)</f>
        <v>1</v>
      </c>
      <c r="D20">
        <f t="shared" si="0"/>
        <v>1</v>
      </c>
      <c r="E20">
        <f>SUMIF('February Raw Data'!$A:$A,'February Summary'!$A20,'February Raw Data'!D:D)</f>
        <v>-3</v>
      </c>
      <c r="F20">
        <f>SUMIF('February Raw Data'!$A:$A,'February Summary'!$A20,'February Raw Data'!E:E)</f>
        <v>8</v>
      </c>
      <c r="G20">
        <f>SUMIF('February Raw Data'!$A:$A,'February Summary'!$A20,'February Raw Data'!F:F)</f>
        <v>8</v>
      </c>
      <c r="H20">
        <f t="shared" si="1"/>
        <v>16</v>
      </c>
      <c r="I20">
        <f>SUMIF('February Raw Data'!$A:$A,'February Summary'!$A20,'February Raw Data'!G:G)</f>
        <v>5</v>
      </c>
      <c r="J20">
        <f>SUMIF('February Raw Data'!$A:$A,'February Summary'!$A20,'February Raw Data'!H:H)</f>
        <v>5</v>
      </c>
      <c r="K20">
        <f>SUMIF('February Raw Data'!$A:$A,'February Summary'!$A20,'February Raw Data'!I:I)</f>
        <v>24</v>
      </c>
      <c r="L20">
        <f>SUMIF('February Raw Data'!$A:$A,'February Summary'!$A20,'February Raw Data'!J:J)</f>
        <v>15</v>
      </c>
      <c r="M20">
        <f>SUMIF('February Raw Data'!$A:$A,'February Summary'!$A20,'February Raw Data'!K:K)</f>
        <v>1</v>
      </c>
      <c r="N20">
        <f>SUMIF('February Raw Data'!$A:$A,'February Summary'!$A20,'February Raw Data'!L:L)</f>
        <v>1</v>
      </c>
      <c r="O20">
        <f>SUMIF('February Raw Data'!$A:$A,'February Summary'!$A20,'February Raw Data'!M:M)</f>
        <v>181</v>
      </c>
      <c r="P20" s="12">
        <f>AVERAGEIF('February Raw Data'!$A:$A,'February Summary'!$A20,'February Raw Data'!N:N)</f>
        <v>0.33985042735042736</v>
      </c>
      <c r="Q20" s="12">
        <f>AVERAGEIF('February Raw Data'!$A:$A,'February Summary'!$A20,'February Raw Data'!O:O)</f>
        <v>2.1367521367521368E-4</v>
      </c>
      <c r="R20" s="12">
        <f>AVERAGEIF('February Raw Data'!$A:$A,'February Summary'!$A20,'February Raw Data'!P:P)</f>
        <v>4.4871794871794865E-2</v>
      </c>
      <c r="S20" s="12">
        <f>AVERAGEIF('February Raw Data'!$A:$A,'February Summary'!$A20,'February Raw Data'!Q:Q)</f>
        <v>0.29476495726495727</v>
      </c>
      <c r="T20">
        <f>SUMIF('February Raw Data'!$A:$A,'February Summary'!$A20,'February Raw Data'!R:R)</f>
        <v>1</v>
      </c>
      <c r="U20">
        <f>SUMIF('February Raw Data'!$A:$A,'February Summary'!$A20,'February Raw Data'!S:S)</f>
        <v>2</v>
      </c>
      <c r="V20">
        <f t="shared" si="2"/>
        <v>3</v>
      </c>
      <c r="W20" s="25">
        <f t="shared" si="3"/>
        <v>0.33333333333333331</v>
      </c>
      <c r="X20">
        <f>SUMIF('February Raw Data'!$A:$A,'February Summary'!$A20,'February Raw Data'!V:V)</f>
        <v>13</v>
      </c>
    </row>
    <row r="21" spans="1:24">
      <c r="A21" t="s">
        <v>20</v>
      </c>
      <c r="B21">
        <f>SUMIF('February Raw Data'!$A:$A,'February Summary'!$A21,'February Raw Data'!B:B)</f>
        <v>0</v>
      </c>
      <c r="C21">
        <f>SUMIF('February Raw Data'!$A:$A,'February Summary'!$A21,'February Raw Data'!C:C)</f>
        <v>0</v>
      </c>
      <c r="D21">
        <f t="shared" si="0"/>
        <v>0</v>
      </c>
      <c r="E21">
        <f>SUMIF('February Raw Data'!$A:$A,'February Summary'!$A21,'February Raw Data'!D:D)</f>
        <v>-3</v>
      </c>
      <c r="F21">
        <f>SUMIF('February Raw Data'!$A:$A,'February Summary'!$A21,'February Raw Data'!E:E)</f>
        <v>8</v>
      </c>
      <c r="G21">
        <f>SUMIF('February Raw Data'!$A:$A,'February Summary'!$A21,'February Raw Data'!F:F)</f>
        <v>8</v>
      </c>
      <c r="H21">
        <f t="shared" si="1"/>
        <v>16</v>
      </c>
      <c r="I21">
        <f>SUMIF('February Raw Data'!$A:$A,'February Summary'!$A21,'February Raw Data'!G:G)</f>
        <v>2</v>
      </c>
      <c r="J21">
        <f>SUMIF('February Raw Data'!$A:$A,'February Summary'!$A21,'February Raw Data'!H:H)</f>
        <v>0</v>
      </c>
      <c r="K21">
        <f>SUMIF('February Raw Data'!$A:$A,'February Summary'!$A21,'February Raw Data'!I:I)</f>
        <v>0</v>
      </c>
      <c r="L21">
        <f>SUMIF('February Raw Data'!$A:$A,'February Summary'!$A21,'February Raw Data'!J:J)</f>
        <v>4</v>
      </c>
      <c r="M21">
        <f>SUMIF('February Raw Data'!$A:$A,'February Summary'!$A21,'February Raw Data'!K:K)</f>
        <v>1</v>
      </c>
      <c r="N21">
        <f>SUMIF('February Raw Data'!$A:$A,'February Summary'!$A21,'February Raw Data'!L:L)</f>
        <v>0</v>
      </c>
      <c r="O21">
        <f>SUMIF('February Raw Data'!$A:$A,'February Summary'!$A21,'February Raw Data'!M:M)</f>
        <v>83</v>
      </c>
      <c r="P21" s="12">
        <f>AVERAGEIF('February Raw Data'!$A:$A,'February Summary'!$A21,'February Raw Data'!N:N)</f>
        <v>0.32361111111111107</v>
      </c>
      <c r="Q21" s="12">
        <f>AVERAGEIF('February Raw Data'!$A:$A,'February Summary'!$A21,'February Raw Data'!O:O)</f>
        <v>0</v>
      </c>
      <c r="R21" s="12">
        <f>AVERAGEIF('February Raw Data'!$A:$A,'February Summary'!$A21,'February Raw Data'!P:P)</f>
        <v>2.0337301587301588E-2</v>
      </c>
      <c r="S21" s="12">
        <f>AVERAGEIF('February Raw Data'!$A:$A,'February Summary'!$A21,'February Raw Data'!Q:Q)</f>
        <v>0.30327380952380956</v>
      </c>
      <c r="T21">
        <f>SUMIF('February Raw Data'!$A:$A,'February Summary'!$A21,'February Raw Data'!R:R)</f>
        <v>3</v>
      </c>
      <c r="U21">
        <f>SUMIF('February Raw Data'!$A:$A,'February Summary'!$A21,'February Raw Data'!S:S)</f>
        <v>3</v>
      </c>
      <c r="V21">
        <f t="shared" si="2"/>
        <v>6</v>
      </c>
      <c r="W21" s="25">
        <f t="shared" si="3"/>
        <v>0.5</v>
      </c>
      <c r="X21">
        <f>SUMIF('February Raw Data'!$A:$A,'February Summary'!$A21,'February Raw Data'!V:V)</f>
        <v>7</v>
      </c>
    </row>
    <row r="22" spans="1:24">
      <c r="A22" t="s">
        <v>66</v>
      </c>
      <c r="B22">
        <f>SUMIF('February Raw Data'!$A:$A,'February Summary'!$A22,'February Raw Data'!B:B)</f>
        <v>0</v>
      </c>
      <c r="C22">
        <f>SUMIF('February Raw Data'!$A:$A,'February Summary'!$A22,'February Raw Data'!C:C)</f>
        <v>0</v>
      </c>
      <c r="D22">
        <f t="shared" si="0"/>
        <v>0</v>
      </c>
      <c r="E22">
        <f>SUMIF('February Raw Data'!$A:$A,'February Summary'!$A22,'February Raw Data'!D:D)</f>
        <v>0</v>
      </c>
      <c r="F22">
        <f>SUMIF('February Raw Data'!$A:$A,'February Summary'!$A22,'February Raw Data'!E:E)</f>
        <v>0</v>
      </c>
      <c r="G22">
        <f>SUMIF('February Raw Data'!$A:$A,'February Summary'!$A22,'February Raw Data'!F:F)</f>
        <v>0</v>
      </c>
      <c r="H22">
        <f t="shared" si="1"/>
        <v>0</v>
      </c>
      <c r="I22">
        <f>SUMIF('February Raw Data'!$A:$A,'February Summary'!$A22,'February Raw Data'!G:G)</f>
        <v>0</v>
      </c>
      <c r="J22">
        <f>SUMIF('February Raw Data'!$A:$A,'February Summary'!$A22,'February Raw Data'!H:H)</f>
        <v>0</v>
      </c>
      <c r="K22">
        <f>SUMIF('February Raw Data'!$A:$A,'February Summary'!$A22,'February Raw Data'!I:I)</f>
        <v>0</v>
      </c>
      <c r="L22">
        <f>SUMIF('February Raw Data'!$A:$A,'February Summary'!$A22,'February Raw Data'!J:J)</f>
        <v>0</v>
      </c>
      <c r="M22">
        <f>SUMIF('February Raw Data'!$A:$A,'February Summary'!$A22,'February Raw Data'!K:K)</f>
        <v>0</v>
      </c>
      <c r="N22">
        <f>SUMIF('February Raw Data'!$A:$A,'February Summary'!$A22,'February Raw Data'!L:L)</f>
        <v>0</v>
      </c>
      <c r="O22">
        <f>SUMIF('February Raw Data'!$A:$A,'February Summary'!$A22,'February Raw Data'!M:M)</f>
        <v>26</v>
      </c>
      <c r="P22" s="12">
        <f>AVERAGEIF('February Raw Data'!$A:$A,'February Summary'!$A22,'February Raw Data'!N:N)</f>
        <v>0.78263888888888899</v>
      </c>
      <c r="Q22" s="12">
        <f>AVERAGEIF('February Raw Data'!$A:$A,'February Summary'!$A22,'February Raw Data'!O:O)</f>
        <v>0</v>
      </c>
      <c r="R22" s="12">
        <f>AVERAGEIF('February Raw Data'!$A:$A,'February Summary'!$A22,'February Raw Data'!P:P)</f>
        <v>9.1666666666666674E-2</v>
      </c>
      <c r="S22" s="12">
        <f>AVERAGEIF('February Raw Data'!$A:$A,'February Summary'!$A22,'February Raw Data'!Q:Q)</f>
        <v>0.69097222222222221</v>
      </c>
      <c r="T22">
        <f>SUMIF('February Raw Data'!$A:$A,'February Summary'!$A22,'February Raw Data'!R:R)</f>
        <v>0</v>
      </c>
      <c r="U22">
        <f>SUMIF('February Raw Data'!$A:$A,'February Summary'!$A22,'February Raw Data'!S:S)</f>
        <v>0</v>
      </c>
      <c r="V22">
        <f t="shared" si="2"/>
        <v>0</v>
      </c>
      <c r="W22" s="25" t="str">
        <f t="shared" si="3"/>
        <v/>
      </c>
      <c r="X22">
        <f>SUMIF('February Raw Data'!$A:$A,'February Summary'!$A22,'February Raw Data'!V:V)</f>
        <v>1</v>
      </c>
    </row>
    <row r="23" spans="1:24">
      <c r="A23" t="s">
        <v>55</v>
      </c>
      <c r="B23">
        <f>SUMIF('February Raw Data'!$A:$A,'February Summary'!$A23,'February Raw Data'!B:B)</f>
        <v>0</v>
      </c>
      <c r="C23">
        <f>SUMIF('February Raw Data'!$A:$A,'February Summary'!$A23,'February Raw Data'!C:C)</f>
        <v>0</v>
      </c>
      <c r="D23">
        <f t="shared" si="0"/>
        <v>0</v>
      </c>
      <c r="E23">
        <f>SUMIF('February Raw Data'!$A:$A,'February Summary'!$A23,'February Raw Data'!D:D)</f>
        <v>1</v>
      </c>
      <c r="F23">
        <f>SUMIF('February Raw Data'!$A:$A,'February Summary'!$A23,'February Raw Data'!E:E)</f>
        <v>2</v>
      </c>
      <c r="G23">
        <f>SUMIF('February Raw Data'!$A:$A,'February Summary'!$A23,'February Raw Data'!F:F)</f>
        <v>2</v>
      </c>
      <c r="H23">
        <f t="shared" si="1"/>
        <v>4</v>
      </c>
      <c r="I23">
        <f>SUMIF('February Raw Data'!$A:$A,'February Summary'!$A23,'February Raw Data'!G:G)</f>
        <v>1</v>
      </c>
      <c r="J23">
        <f>SUMIF('February Raw Data'!$A:$A,'February Summary'!$A23,'February Raw Data'!H:H)</f>
        <v>1</v>
      </c>
      <c r="K23">
        <f>SUMIF('February Raw Data'!$A:$A,'February Summary'!$A23,'February Raw Data'!I:I)</f>
        <v>2</v>
      </c>
      <c r="L23">
        <f>SUMIF('February Raw Data'!$A:$A,'February Summary'!$A23,'February Raw Data'!J:J)</f>
        <v>2</v>
      </c>
      <c r="M23">
        <f>SUMIF('February Raw Data'!$A:$A,'February Summary'!$A23,'February Raw Data'!K:K)</f>
        <v>1</v>
      </c>
      <c r="N23">
        <f>SUMIF('February Raw Data'!$A:$A,'February Summary'!$A23,'February Raw Data'!L:L)</f>
        <v>3</v>
      </c>
      <c r="O23">
        <f>SUMIF('February Raw Data'!$A:$A,'February Summary'!$A23,'February Raw Data'!M:M)</f>
        <v>49</v>
      </c>
      <c r="P23" s="12">
        <f>AVERAGEIF('February Raw Data'!$A:$A,'February Summary'!$A23,'February Raw Data'!N:N)</f>
        <v>0.44884259259259268</v>
      </c>
      <c r="Q23" s="12">
        <f>AVERAGEIF('February Raw Data'!$A:$A,'February Summary'!$A23,'February Raw Data'!O:O)</f>
        <v>0</v>
      </c>
      <c r="R23" s="12">
        <f>AVERAGEIF('February Raw Data'!$A:$A,'February Summary'!$A23,'February Raw Data'!P:P)</f>
        <v>0</v>
      </c>
      <c r="S23" s="12">
        <f>AVERAGEIF('February Raw Data'!$A:$A,'February Summary'!$A23,'February Raw Data'!Q:Q)</f>
        <v>0.44884259259259268</v>
      </c>
      <c r="T23">
        <f>SUMIF('February Raw Data'!$A:$A,'February Summary'!$A23,'February Raw Data'!R:R)</f>
        <v>0</v>
      </c>
      <c r="U23">
        <f>SUMIF('February Raw Data'!$A:$A,'February Summary'!$A23,'February Raw Data'!S:S)</f>
        <v>1</v>
      </c>
      <c r="V23">
        <f t="shared" si="2"/>
        <v>1</v>
      </c>
      <c r="W23" s="25">
        <f t="shared" si="3"/>
        <v>0</v>
      </c>
      <c r="X23">
        <f>SUMIF('February Raw Data'!$A:$A,'February Summary'!$A23,'February Raw Data'!V:V)</f>
        <v>3</v>
      </c>
    </row>
    <row r="24" spans="1:24">
      <c r="A24" t="s">
        <v>60</v>
      </c>
      <c r="B24">
        <f>SUMIF('February Raw Data'!$A:$A,'February Summary'!$A24,'February Raw Data'!B:B)</f>
        <v>0</v>
      </c>
      <c r="C24">
        <f>SUMIF('February Raw Data'!$A:$A,'February Summary'!$A24,'February Raw Data'!C:C)</f>
        <v>0</v>
      </c>
      <c r="D24">
        <f t="shared" si="0"/>
        <v>0</v>
      </c>
      <c r="E24">
        <f>SUMIF('February Raw Data'!$A:$A,'February Summary'!$A24,'February Raw Data'!D:D)</f>
        <v>1</v>
      </c>
      <c r="F24">
        <f>SUMIF('February Raw Data'!$A:$A,'February Summary'!$A24,'February Raw Data'!E:E)</f>
        <v>0</v>
      </c>
      <c r="G24">
        <f>SUMIF('February Raw Data'!$A:$A,'February Summary'!$A24,'February Raw Data'!F:F)</f>
        <v>0</v>
      </c>
      <c r="H24">
        <f t="shared" si="1"/>
        <v>0</v>
      </c>
      <c r="I24">
        <f>SUMIF('February Raw Data'!$A:$A,'February Summary'!$A24,'February Raw Data'!G:G)</f>
        <v>0</v>
      </c>
      <c r="J24">
        <f>SUMIF('February Raw Data'!$A:$A,'February Summary'!$A24,'February Raw Data'!H:H)</f>
        <v>0</v>
      </c>
      <c r="K24">
        <f>SUMIF('February Raw Data'!$A:$A,'February Summary'!$A24,'February Raw Data'!I:I)</f>
        <v>0</v>
      </c>
      <c r="L24">
        <f>SUMIF('February Raw Data'!$A:$A,'February Summary'!$A24,'February Raw Data'!J:J)</f>
        <v>1</v>
      </c>
      <c r="M24">
        <f>SUMIF('February Raw Data'!$A:$A,'February Summary'!$A24,'February Raw Data'!K:K)</f>
        <v>0</v>
      </c>
      <c r="N24">
        <f>SUMIF('February Raw Data'!$A:$A,'February Summary'!$A24,'February Raw Data'!L:L)</f>
        <v>0</v>
      </c>
      <c r="O24">
        <f>SUMIF('February Raw Data'!$A:$A,'February Summary'!$A24,'February Raw Data'!M:M)</f>
        <v>7</v>
      </c>
      <c r="P24" s="12">
        <f>AVERAGEIF('February Raw Data'!$A:$A,'February Summary'!$A24,'February Raw Data'!N:N)</f>
        <v>0.21736111111111112</v>
      </c>
      <c r="Q24" s="12">
        <f>AVERAGEIF('February Raw Data'!$A:$A,'February Summary'!$A24,'February Raw Data'!O:O)</f>
        <v>0</v>
      </c>
      <c r="R24" s="12">
        <f>AVERAGEIF('February Raw Data'!$A:$A,'February Summary'!$A24,'February Raw Data'!P:P)</f>
        <v>0</v>
      </c>
      <c r="S24" s="12">
        <f>AVERAGEIF('February Raw Data'!$A:$A,'February Summary'!$A24,'February Raw Data'!Q:Q)</f>
        <v>0.21736111111111112</v>
      </c>
      <c r="T24">
        <f>SUMIF('February Raw Data'!$A:$A,'February Summary'!$A24,'February Raw Data'!R:R)</f>
        <v>0</v>
      </c>
      <c r="U24">
        <f>SUMIF('February Raw Data'!$A:$A,'February Summary'!$A24,'February Raw Data'!S:S)</f>
        <v>0</v>
      </c>
      <c r="V24">
        <f t="shared" si="2"/>
        <v>0</v>
      </c>
      <c r="W24" s="25" t="str">
        <f t="shared" si="3"/>
        <v/>
      </c>
      <c r="X24">
        <f>SUMIF('February Raw Data'!$A:$A,'February Summary'!$A24,'February Raw Data'!V:V)</f>
        <v>1</v>
      </c>
    </row>
    <row r="25" spans="1:24">
      <c r="A25" t="str">
        <f>'December Raw Data'!A299</f>
        <v>T. Wingels C</v>
      </c>
      <c r="D25">
        <f t="shared" si="0"/>
        <v>0</v>
      </c>
      <c r="H25">
        <f t="shared" si="1"/>
        <v>0</v>
      </c>
      <c r="P25" s="12"/>
      <c r="Q25" s="12"/>
      <c r="R25" s="12"/>
      <c r="S25" s="12"/>
      <c r="V25">
        <f t="shared" si="2"/>
        <v>0</v>
      </c>
      <c r="W25" s="25" t="str">
        <f t="shared" si="3"/>
        <v/>
      </c>
      <c r="X25">
        <f>SUMIF('February Raw Data'!$A:$A,'February Summary'!$A25,'February Raw Data'!V:V)</f>
        <v>0</v>
      </c>
    </row>
    <row r="26" spans="1:24">
      <c r="A26" t="str">
        <f>'December Raw Data'!A290</f>
        <v>B. Mashinter C</v>
      </c>
      <c r="D26">
        <f t="shared" si="0"/>
        <v>0</v>
      </c>
      <c r="H26">
        <f t="shared" si="1"/>
        <v>0</v>
      </c>
      <c r="P26" s="12"/>
      <c r="Q26" s="12"/>
      <c r="R26" s="12"/>
      <c r="S26" s="12"/>
      <c r="V26">
        <f t="shared" si="2"/>
        <v>0</v>
      </c>
      <c r="W26" s="25" t="str">
        <f t="shared" si="3"/>
        <v/>
      </c>
      <c r="X26">
        <f>SUMIF('February Raw Data'!$A:$A,'February Summary'!$A26,'February Raw Data'!V:V)</f>
        <v>0</v>
      </c>
    </row>
    <row r="27" spans="1:24">
      <c r="A27" t="str">
        <f>'January Raw Data'!A255</f>
        <v>K. Wellwood C</v>
      </c>
      <c r="B27">
        <f>SUMIF('February Raw Data'!$A:$A,'February Summary'!$A27,'February Raw Data'!B:B)</f>
        <v>3</v>
      </c>
      <c r="C27">
        <f>SUMIF('February Raw Data'!$A:$A,'February Summary'!$A27,'February Raw Data'!C:C)</f>
        <v>1</v>
      </c>
      <c r="D27">
        <f t="shared" si="0"/>
        <v>4</v>
      </c>
      <c r="E27">
        <f>SUMIF('February Raw Data'!$A:$A,'February Summary'!$A27,'February Raw Data'!D:D)</f>
        <v>3</v>
      </c>
      <c r="F27">
        <f>SUMIF('February Raw Data'!$A:$A,'February Summary'!$A27,'February Raw Data'!E:E)</f>
        <v>18</v>
      </c>
      <c r="G27">
        <f>SUMIF('February Raw Data'!$A:$A,'February Summary'!$A27,'February Raw Data'!F:F)</f>
        <v>15</v>
      </c>
      <c r="H27">
        <f t="shared" si="1"/>
        <v>33</v>
      </c>
      <c r="I27">
        <f>SUMIF('February Raw Data'!$A:$A,'February Summary'!$A27,'February Raw Data'!G:G)</f>
        <v>2</v>
      </c>
      <c r="J27">
        <f>SUMIF('February Raw Data'!$A:$A,'February Summary'!$A27,'February Raw Data'!H:H)</f>
        <v>0</v>
      </c>
      <c r="K27">
        <f>SUMIF('February Raw Data'!$A:$A,'February Summary'!$A27,'February Raw Data'!I:I)</f>
        <v>0</v>
      </c>
      <c r="L27">
        <f>SUMIF('February Raw Data'!$A:$A,'February Summary'!$A27,'February Raw Data'!J:J)</f>
        <v>2</v>
      </c>
      <c r="M27">
        <f>SUMIF('February Raw Data'!$A:$A,'February Summary'!$A27,'February Raw Data'!K:K)</f>
        <v>6</v>
      </c>
      <c r="N27">
        <f>SUMIF('February Raw Data'!$A:$A,'February Summary'!$A27,'February Raw Data'!L:L)</f>
        <v>6</v>
      </c>
      <c r="O27">
        <f>SUMIF('February Raw Data'!$A:$A,'February Summary'!$A27,'February Raw Data'!M:M)</f>
        <v>239</v>
      </c>
      <c r="P27" s="12">
        <f>AVERAGEIF('February Raw Data'!$A:$A,'February Summary'!$A27,'February Raw Data'!N:N)</f>
        <v>0.57019230769230778</v>
      </c>
      <c r="Q27" s="12">
        <f>AVERAGEIF('February Raw Data'!$A:$A,'February Summary'!$A27,'February Raw Data'!O:O)</f>
        <v>1.6933760683760686E-2</v>
      </c>
      <c r="R27" s="12">
        <f>AVERAGEIF('February Raw Data'!$A:$A,'February Summary'!$A27,'February Raw Data'!P:P)</f>
        <v>3.2051282051282051E-4</v>
      </c>
      <c r="S27" s="12">
        <f>AVERAGEIF('February Raw Data'!$A:$A,'February Summary'!$A27,'February Raw Data'!Q:Q)</f>
        <v>0.55293803418803422</v>
      </c>
      <c r="T27">
        <f>SUMIF('February Raw Data'!$A:$A,'February Summary'!$A27,'February Raw Data'!R:R)</f>
        <v>27</v>
      </c>
      <c r="U27">
        <f>SUMIF('February Raw Data'!$A:$A,'February Summary'!$A27,'February Raw Data'!S:S)</f>
        <v>28</v>
      </c>
      <c r="V27">
        <f t="shared" si="2"/>
        <v>55</v>
      </c>
      <c r="W27" s="25">
        <f t="shared" si="3"/>
        <v>0.49090909090909091</v>
      </c>
      <c r="X27">
        <f>SUMIF('February Raw Data'!$A:$A,'February Summary'!$A27,'February Raw Data'!V:V)</f>
        <v>13</v>
      </c>
    </row>
    <row r="28" spans="1:24">
      <c r="A28" t="str">
        <f>'January Raw Data'!A242</f>
        <v>B. Eager LW</v>
      </c>
      <c r="B28">
        <f>SUMIF('February Raw Data'!$A:$A,'February Summary'!$A28,'February Raw Data'!B:B)</f>
        <v>1</v>
      </c>
      <c r="C28">
        <f>SUMIF('February Raw Data'!$A:$A,'February Summary'!$A28,'February Raw Data'!C:C)</f>
        <v>2</v>
      </c>
      <c r="D28">
        <f t="shared" si="0"/>
        <v>3</v>
      </c>
      <c r="E28">
        <f>SUMIF('February Raw Data'!$A:$A,'February Summary'!$A28,'February Raw Data'!D:D)</f>
        <v>2</v>
      </c>
      <c r="F28">
        <f>SUMIF('February Raw Data'!$A:$A,'February Summary'!$A28,'February Raw Data'!E:E)</f>
        <v>18</v>
      </c>
      <c r="G28">
        <f>SUMIF('February Raw Data'!$A:$A,'February Summary'!$A28,'February Raw Data'!F:F)</f>
        <v>17</v>
      </c>
      <c r="H28">
        <f t="shared" si="1"/>
        <v>35</v>
      </c>
      <c r="I28" s="38">
        <f>SUMIF('February Raw Data'!$A:$A,'February Summary'!$A28,'February Raw Data'!G:G)</f>
        <v>10</v>
      </c>
      <c r="J28">
        <f>SUMIF('February Raw Data'!$A:$A,'February Summary'!$A28,'February Raw Data'!H:H)</f>
        <v>8</v>
      </c>
      <c r="K28">
        <f>SUMIF('February Raw Data'!$A:$A,'February Summary'!$A28,'February Raw Data'!I:I)</f>
        <v>22</v>
      </c>
      <c r="L28">
        <f>SUMIF('February Raw Data'!$A:$A,'February Summary'!$A28,'February Raw Data'!J:J)</f>
        <v>16</v>
      </c>
      <c r="M28">
        <f>SUMIF('February Raw Data'!$A:$A,'February Summary'!$A28,'February Raw Data'!K:K)</f>
        <v>1</v>
      </c>
      <c r="N28">
        <f>SUMIF('February Raw Data'!$A:$A,'February Summary'!$A28,'February Raw Data'!L:L)</f>
        <v>4</v>
      </c>
      <c r="O28">
        <f>SUMIF('February Raw Data'!$A:$A,'February Summary'!$A28,'February Raw Data'!M:M)</f>
        <v>193</v>
      </c>
      <c r="P28" s="12">
        <f>AVERAGEIF('February Raw Data'!$A:$A,'February Summary'!$A28,'February Raw Data'!N:N)</f>
        <v>0.40325854700854702</v>
      </c>
      <c r="Q28" s="12">
        <f>AVERAGEIF('February Raw Data'!$A:$A,'February Summary'!$A28,'February Raw Data'!O:O)</f>
        <v>0</v>
      </c>
      <c r="R28" s="12">
        <f>AVERAGEIF('February Raw Data'!$A:$A,'February Summary'!$A28,'February Raw Data'!P:P)</f>
        <v>0</v>
      </c>
      <c r="S28" s="12">
        <f>AVERAGEIF('February Raw Data'!$A:$A,'February Summary'!$A28,'February Raw Data'!Q:Q)</f>
        <v>0.40325854700854702</v>
      </c>
      <c r="T28">
        <f>SUMIF('February Raw Data'!$A:$A,'February Summary'!$A28,'February Raw Data'!R:R)</f>
        <v>0</v>
      </c>
      <c r="U28">
        <f>SUMIF('February Raw Data'!$A:$A,'February Summary'!$A28,'February Raw Data'!S:S)</f>
        <v>0</v>
      </c>
      <c r="V28">
        <f t="shared" si="2"/>
        <v>0</v>
      </c>
      <c r="W28" s="25" t="str">
        <f t="shared" si="3"/>
        <v/>
      </c>
      <c r="X28">
        <f>SUMIF('February Raw Data'!$A:$A,'February Summary'!$A28,'February Raw Data'!V:V)</f>
        <v>13</v>
      </c>
    </row>
    <row r="29" spans="1:24">
      <c r="A29" t="s">
        <v>148</v>
      </c>
      <c r="B29">
        <f>SUMIF('February Raw Data'!$A:$A,'February Summary'!$A29,'February Raw Data'!B:B)</f>
        <v>0</v>
      </c>
      <c r="C29">
        <f>SUMIF('February Raw Data'!$A:$A,'February Summary'!$A29,'February Raw Data'!C:C)</f>
        <v>1</v>
      </c>
      <c r="D29">
        <f t="shared" si="0"/>
        <v>1</v>
      </c>
      <c r="E29">
        <f>SUMIF('February Raw Data'!$A:$A,'February Summary'!$A29,'February Raw Data'!D:D)</f>
        <v>3</v>
      </c>
      <c r="F29">
        <f>SUMIF('February Raw Data'!$A:$A,'February Summary'!$A29,'February Raw Data'!E:E)</f>
        <v>8</v>
      </c>
      <c r="G29">
        <f>SUMIF('February Raw Data'!$A:$A,'February Summary'!$A29,'February Raw Data'!F:F)</f>
        <v>8</v>
      </c>
      <c r="H29">
        <f t="shared" si="1"/>
        <v>16</v>
      </c>
      <c r="I29">
        <f>SUMIF('February Raw Data'!$A:$A,'February Summary'!$A29,'February Raw Data'!G:G)</f>
        <v>7</v>
      </c>
      <c r="J29">
        <f>SUMIF('February Raw Data'!$A:$A,'February Summary'!$A29,'February Raw Data'!H:H)</f>
        <v>1</v>
      </c>
      <c r="K29">
        <f>SUMIF('February Raw Data'!$A:$A,'February Summary'!$A29,'February Raw Data'!I:I)</f>
        <v>2</v>
      </c>
      <c r="L29">
        <f>SUMIF('February Raw Data'!$A:$A,'February Summary'!$A29,'February Raw Data'!J:J)</f>
        <v>4</v>
      </c>
      <c r="M29">
        <f>SUMIF('February Raw Data'!$A:$A,'February Summary'!$A29,'February Raw Data'!K:K)</f>
        <v>2</v>
      </c>
      <c r="N29">
        <f>SUMIF('February Raw Data'!$A:$A,'February Summary'!$A29,'February Raw Data'!L:L)</f>
        <v>1</v>
      </c>
      <c r="O29">
        <f>SUMIF('February Raw Data'!$A:$A,'February Summary'!$A29,'February Raw Data'!M:M)</f>
        <v>102</v>
      </c>
      <c r="P29" s="12">
        <f>AVERAGEIF('February Raw Data'!$A:$A,'February Summary'!$A29,'February Raw Data'!N:N)</f>
        <v>0.84392361111111103</v>
      </c>
      <c r="Q29" s="12">
        <f>AVERAGEIF('February Raw Data'!$A:$A,'February Summary'!$A29,'February Raw Data'!O:O)</f>
        <v>6.6319444444444459E-2</v>
      </c>
      <c r="R29" s="12">
        <f>AVERAGEIF('February Raw Data'!$A:$A,'February Summary'!$A29,'February Raw Data'!P:P)</f>
        <v>1.7534722222222222E-2</v>
      </c>
      <c r="S29" s="12">
        <f>AVERAGEIF('February Raw Data'!$A:$A,'February Summary'!$A29,'February Raw Data'!Q:Q)</f>
        <v>0.76006944444444446</v>
      </c>
      <c r="T29">
        <f>SUMIF('February Raw Data'!$A:$A,'February Summary'!$A29,'February Raw Data'!R:R)</f>
        <v>0</v>
      </c>
      <c r="U29">
        <f>SUMIF('February Raw Data'!$A:$A,'February Summary'!$A29,'February Raw Data'!S:S)</f>
        <v>0</v>
      </c>
      <c r="V29">
        <f t="shared" si="2"/>
        <v>0</v>
      </c>
      <c r="W29" s="25" t="str">
        <f t="shared" si="3"/>
        <v/>
      </c>
      <c r="X29">
        <f>SUMIF('February Raw Data'!$A:$A,'February Summary'!$A29,'February Raw Data'!V:V)</f>
        <v>4</v>
      </c>
    </row>
    <row r="30" spans="1:24" ht="13.5" thickBot="1">
      <c r="A30" s="40" t="s">
        <v>85</v>
      </c>
      <c r="B30" s="40">
        <f>SUM(B3:B29)</f>
        <v>38</v>
      </c>
      <c r="C30" s="40">
        <f t="shared" ref="C30:O30" si="4">SUM(C3:C29)</f>
        <v>67</v>
      </c>
      <c r="D30" s="40">
        <f t="shared" si="4"/>
        <v>105</v>
      </c>
      <c r="E30" s="40">
        <f t="shared" si="4"/>
        <v>66</v>
      </c>
      <c r="F30" s="40">
        <f t="shared" si="4"/>
        <v>439</v>
      </c>
      <c r="G30" s="40">
        <f t="shared" si="4"/>
        <v>401</v>
      </c>
      <c r="H30" s="40">
        <f t="shared" si="4"/>
        <v>840</v>
      </c>
      <c r="I30" s="41">
        <f t="shared" si="4"/>
        <v>210</v>
      </c>
      <c r="J30" s="40">
        <f t="shared" si="4"/>
        <v>44</v>
      </c>
      <c r="K30" s="40">
        <f t="shared" si="4"/>
        <v>113</v>
      </c>
      <c r="L30" s="40">
        <f t="shared" si="4"/>
        <v>255</v>
      </c>
      <c r="M30" s="40">
        <f t="shared" si="4"/>
        <v>86</v>
      </c>
      <c r="N30" s="40">
        <f t="shared" si="4"/>
        <v>78</v>
      </c>
      <c r="O30" s="40">
        <f t="shared" si="4"/>
        <v>5365</v>
      </c>
      <c r="P30" s="42">
        <f>AVERAGE(P3:P29)</f>
        <v>0.66156272697712915</v>
      </c>
      <c r="Q30" s="42">
        <f t="shared" ref="Q30:S30" si="5">AVERAGE(Q3:Q29)</f>
        <v>4.0953777251331605E-2</v>
      </c>
      <c r="R30" s="42">
        <f t="shared" si="5"/>
        <v>4.3472705250332061E-2</v>
      </c>
      <c r="S30" s="42">
        <f t="shared" si="5"/>
        <v>0.57713624447546541</v>
      </c>
      <c r="T30" s="40">
        <f>SUM(T3:T29)</f>
        <v>394</v>
      </c>
      <c r="U30" s="40">
        <f t="shared" ref="U30:V30" si="6">SUM(U3:U29)</f>
        <v>352</v>
      </c>
      <c r="V30" s="40">
        <f t="shared" si="6"/>
        <v>746</v>
      </c>
      <c r="W30" s="43">
        <f t="shared" si="3"/>
        <v>0.52815013404825739</v>
      </c>
    </row>
    <row r="31" spans="1:24" ht="13.5" thickTop="1"/>
    <row r="32" spans="1:24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111</v>
      </c>
      <c r="G32" s="11" t="s">
        <v>38</v>
      </c>
    </row>
    <row r="33" spans="1:7">
      <c r="A33" t="s">
        <v>88</v>
      </c>
      <c r="B33">
        <f>'February Raw Data'!C279</f>
        <v>366</v>
      </c>
      <c r="C33" s="38">
        <f>'February Raw Data'!D279</f>
        <v>1.8461538461538463</v>
      </c>
      <c r="D33">
        <f>'February Raw Data'!E279</f>
        <v>342</v>
      </c>
      <c r="E33" s="38">
        <f>'February Raw Data'!F279</f>
        <v>0.93442622950819676</v>
      </c>
      <c r="F33">
        <f>'February Raw Data'!G279</f>
        <v>0</v>
      </c>
      <c r="G33">
        <f>'February Raw Data'!H279</f>
        <v>0</v>
      </c>
    </row>
    <row r="41" spans="1:7">
      <c r="A41" s="35"/>
    </row>
    <row r="47" spans="1:7">
      <c r="A47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47"/>
  <sheetViews>
    <sheetView tabSelected="1" zoomScale="78" zoomScaleNormal="7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4" sqref="I34"/>
    </sheetView>
  </sheetViews>
  <sheetFormatPr defaultRowHeight="12.75"/>
  <cols>
    <col min="1" max="1" width="15.5703125" bestFit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 s="45">
        <f>SUMIF('March Raw Data'!$A:$A,'March Summary'!$A3,'March Raw Data'!B:B)</f>
        <v>1</v>
      </c>
      <c r="C3" s="45">
        <f>SUMIF('March Raw Data'!$A:$A,'March Summary'!$A3,'March Raw Data'!C:C)</f>
        <v>7</v>
      </c>
      <c r="D3" s="45">
        <f>B3+C3</f>
        <v>8</v>
      </c>
      <c r="E3" s="45">
        <f>SUMIF('March Raw Data'!$A:$A,'March Summary'!$A3,'March Raw Data'!D:D)</f>
        <v>7</v>
      </c>
      <c r="F3" s="45">
        <f>SUMIF('March Raw Data'!$A:$A,'March Summary'!$A3,'March Raw Data'!E:E)</f>
        <v>21</v>
      </c>
      <c r="G3" s="45">
        <f>SUMIF('March Raw Data'!$A:$A,'March Summary'!$A3,'March Raw Data'!F:F)</f>
        <v>11</v>
      </c>
      <c r="H3" s="45">
        <f>F3+G3</f>
        <v>32</v>
      </c>
      <c r="I3" s="45">
        <f>SUMIF('March Raw Data'!$A:$A,'March Summary'!$A3,'March Raw Data'!G:G)</f>
        <v>14</v>
      </c>
      <c r="J3" s="45">
        <f>SUMIF('March Raw Data'!$A:$A,'March Summary'!$A3,'March Raw Data'!H:H)</f>
        <v>2</v>
      </c>
      <c r="K3" s="45">
        <f>SUMIF('March Raw Data'!$A:$A,'March Summary'!$A3,'March Raw Data'!I:I)</f>
        <v>4</v>
      </c>
      <c r="L3" s="45">
        <f>SUMIF('March Raw Data'!$A:$A,'March Summary'!$A3,'March Raw Data'!J:J)</f>
        <v>10</v>
      </c>
      <c r="M3" s="45">
        <f>SUMIF('March Raw Data'!$A:$A,'March Summary'!$A3,'March Raw Data'!K:K)</f>
        <v>3</v>
      </c>
      <c r="N3" s="45">
        <f>SUMIF('March Raw Data'!$A:$A,'March Summary'!$A3,'March Raw Data'!L:L)</f>
        <v>8</v>
      </c>
      <c r="O3" s="45">
        <f>SUMIF('March Raw Data'!$A:$A,'March Summary'!$A3,'March Raw Data'!M:M)</f>
        <v>228</v>
      </c>
      <c r="P3" s="46">
        <f>AVERAGEIF('March Raw Data'!$A:$A,'March Summary'!$A3,'March Raw Data'!N:N)</f>
        <v>1.0500868055555554</v>
      </c>
      <c r="Q3" s="46">
        <f>AVERAGEIF('March Raw Data'!$A:$A,'March Summary'!$A3,'March Raw Data'!O:O)</f>
        <v>0.1411458333333333</v>
      </c>
      <c r="R3" s="46">
        <f>AVERAGEIF('March Raw Data'!$A:$A,'March Summary'!$A3,'March Raw Data'!P:P)</f>
        <v>9.2447916666666671E-2</v>
      </c>
      <c r="S3" s="46">
        <f>AVERAGEIF('March Raw Data'!$A:$A,'March Summary'!$A3,'March Raw Data'!Q:Q)</f>
        <v>0.81649305555555551</v>
      </c>
      <c r="T3" s="45">
        <f>SUMIF('March Raw Data'!$A:$A,'March Summary'!$A3,'March Raw Data'!R:R)</f>
        <v>0</v>
      </c>
      <c r="U3" s="45">
        <f>SUMIF('March Raw Data'!$A:$A,'March Summary'!$A3,'March Raw Data'!S:S)</f>
        <v>0</v>
      </c>
      <c r="V3" s="45">
        <f>T3+U3</f>
        <v>0</v>
      </c>
      <c r="W3" s="47" t="str">
        <f>IF(V3=0,"",T3/U3)</f>
        <v/>
      </c>
      <c r="X3">
        <f>SUMIF('March Raw Data'!$A:$A,'March Summary'!$A3,'March Raw Data'!U:U)</f>
        <v>8</v>
      </c>
    </row>
    <row r="4" spans="1:26">
      <c r="A4" t="s">
        <v>1</v>
      </c>
      <c r="B4" s="45">
        <f>SUMIF('March Raw Data'!$A:$A,'March Summary'!$A4,'March Raw Data'!B:B)</f>
        <v>5</v>
      </c>
      <c r="C4" s="45">
        <f>SUMIF('March Raw Data'!$A:$A,'March Summary'!$A4,'March Raw Data'!C:C)</f>
        <v>5</v>
      </c>
      <c r="D4" s="45">
        <f t="shared" ref="D4:D29" si="0">B4+C4</f>
        <v>10</v>
      </c>
      <c r="E4" s="45">
        <f>SUMIF('March Raw Data'!$A:$A,'March Summary'!$A4,'March Raw Data'!D:D)</f>
        <v>2</v>
      </c>
      <c r="F4" s="45">
        <f>SUMIF('March Raw Data'!$A:$A,'March Summary'!$A4,'March Raw Data'!E:E)</f>
        <v>33</v>
      </c>
      <c r="G4" s="45">
        <f>SUMIF('March Raw Data'!$A:$A,'March Summary'!$A4,'March Raw Data'!F:F)</f>
        <v>12</v>
      </c>
      <c r="H4" s="45">
        <f t="shared" ref="H4:H29" si="1">F4+G4</f>
        <v>45</v>
      </c>
      <c r="I4" s="45">
        <f>SUMIF('March Raw Data'!$A:$A,'March Summary'!$A4,'March Raw Data'!G:G)</f>
        <v>2</v>
      </c>
      <c r="J4" s="45">
        <f>SUMIF('March Raw Data'!$A:$A,'March Summary'!$A4,'March Raw Data'!H:H)</f>
        <v>6</v>
      </c>
      <c r="K4" s="45">
        <f>SUMIF('March Raw Data'!$A:$A,'March Summary'!$A4,'March Raw Data'!I:I)</f>
        <v>15</v>
      </c>
      <c r="L4" s="38">
        <f>SUMIF('March Raw Data'!$A:$A,'March Summary'!$A4,'March Raw Data'!J:J)</f>
        <v>28</v>
      </c>
      <c r="M4" s="45">
        <f>SUMIF('March Raw Data'!$A:$A,'March Summary'!$A4,'March Raw Data'!K:K)</f>
        <v>10</v>
      </c>
      <c r="N4" s="45">
        <f>SUMIF('March Raw Data'!$A:$A,'March Summary'!$A4,'March Raw Data'!L:L)</f>
        <v>13</v>
      </c>
      <c r="O4" s="45">
        <f>SUMIF('March Raw Data'!$A:$A,'March Summary'!$A4,'March Raw Data'!M:M)</f>
        <v>316</v>
      </c>
      <c r="P4" s="46">
        <f>AVERAGEIF('March Raw Data'!$A:$A,'March Summary'!$A4,'March Raw Data'!N:N)</f>
        <v>0.78306623931623942</v>
      </c>
      <c r="Q4" s="46">
        <f>AVERAGEIF('March Raw Data'!$A:$A,'March Summary'!$A4,'March Raw Data'!O:O)</f>
        <v>0.10256410256410256</v>
      </c>
      <c r="R4" s="46">
        <f>AVERAGEIF('March Raw Data'!$A:$A,'March Summary'!$A4,'March Raw Data'!P:P)</f>
        <v>2.7777777777777775E-3</v>
      </c>
      <c r="S4" s="46">
        <f>AVERAGEIF('March Raw Data'!$A:$A,'March Summary'!$A4,'March Raw Data'!Q:Q)</f>
        <v>0.67772435897435901</v>
      </c>
      <c r="T4" s="45">
        <f>SUMIF('March Raw Data'!$A:$A,'March Summary'!$A4,'March Raw Data'!R:R)</f>
        <v>1</v>
      </c>
      <c r="U4" s="45">
        <f>SUMIF('March Raw Data'!$A:$A,'March Summary'!$A4,'March Raw Data'!S:S)</f>
        <v>4</v>
      </c>
      <c r="V4" s="45">
        <f t="shared" ref="V4:V29" si="2">T4+U4</f>
        <v>5</v>
      </c>
      <c r="W4" s="47">
        <f>IF(V4=0,"",T4/V4)</f>
        <v>0.2</v>
      </c>
      <c r="X4">
        <f>SUMIF('March Raw Data'!$A:$A,'March Summary'!$A4,'March Raw Data'!U:U)</f>
        <v>13</v>
      </c>
    </row>
    <row r="5" spans="1:26">
      <c r="A5" t="s">
        <v>2</v>
      </c>
      <c r="B5" s="45">
        <f>SUMIF('March Raw Data'!$A:$A,'March Summary'!$A5,'March Raw Data'!B:B)</f>
        <v>4</v>
      </c>
      <c r="C5" s="45">
        <f>SUMIF('March Raw Data'!$A:$A,'March Summary'!$A5,'March Raw Data'!C:C)</f>
        <v>3</v>
      </c>
      <c r="D5" s="45">
        <f t="shared" si="0"/>
        <v>7</v>
      </c>
      <c r="E5" s="38">
        <f>SUMIF('March Raw Data'!$A:$A,'March Summary'!$A5,'March Raw Data'!D:D)</f>
        <v>-1</v>
      </c>
      <c r="F5" s="45">
        <f>SUMIF('March Raw Data'!$A:$A,'March Summary'!$A5,'March Raw Data'!E:E)</f>
        <v>39</v>
      </c>
      <c r="G5" s="45">
        <f>SUMIF('March Raw Data'!$A:$A,'March Summary'!$A5,'March Raw Data'!F:F)</f>
        <v>17</v>
      </c>
      <c r="H5" s="45">
        <f t="shared" si="1"/>
        <v>56</v>
      </c>
      <c r="I5" s="45">
        <f>SUMIF('March Raw Data'!$A:$A,'March Summary'!$A5,'March Raw Data'!G:G)</f>
        <v>10</v>
      </c>
      <c r="J5" s="45">
        <f>SUMIF('March Raw Data'!$A:$A,'March Summary'!$A5,'March Raw Data'!H:H)</f>
        <v>4</v>
      </c>
      <c r="K5" s="45">
        <f>SUMIF('March Raw Data'!$A:$A,'March Summary'!$A5,'March Raw Data'!I:I)</f>
        <v>8</v>
      </c>
      <c r="L5" s="45">
        <f>SUMIF('March Raw Data'!$A:$A,'March Summary'!$A5,'March Raw Data'!J:J)</f>
        <v>14</v>
      </c>
      <c r="M5" s="45">
        <f>SUMIF('March Raw Data'!$A:$A,'March Summary'!$A5,'March Raw Data'!K:K)</f>
        <v>14</v>
      </c>
      <c r="N5" s="45">
        <f>SUMIF('March Raw Data'!$A:$A,'March Summary'!$A5,'March Raw Data'!L:L)</f>
        <v>9</v>
      </c>
      <c r="O5" s="45">
        <f>SUMIF('March Raw Data'!$A:$A,'March Summary'!$A5,'March Raw Data'!M:M)</f>
        <v>322</v>
      </c>
      <c r="P5" s="46">
        <f>AVERAGEIF('March Raw Data'!$A:$A,'March Summary'!$A5,'March Raw Data'!N:N)</f>
        <v>0.74722222222222201</v>
      </c>
      <c r="Q5" s="46">
        <f>AVERAGEIF('March Raw Data'!$A:$A,'March Summary'!$A5,'March Raw Data'!O:O)</f>
        <v>9.0918803418803415E-2</v>
      </c>
      <c r="R5" s="46">
        <f>AVERAGEIF('March Raw Data'!$A:$A,'March Summary'!$A5,'March Raw Data'!P:P)</f>
        <v>5.0267094017094019E-2</v>
      </c>
      <c r="S5" s="46">
        <f>AVERAGEIF('March Raw Data'!$A:$A,'March Summary'!$A5,'March Raw Data'!Q:Q)</f>
        <v>0.60603632478632474</v>
      </c>
      <c r="T5" s="45">
        <f>SUMIF('March Raw Data'!$A:$A,'March Summary'!$A5,'March Raw Data'!R:R)</f>
        <v>110</v>
      </c>
      <c r="U5" s="45">
        <f>SUMIF('March Raw Data'!$A:$A,'March Summary'!$A5,'March Raw Data'!S:S)</f>
        <v>76</v>
      </c>
      <c r="V5" s="45">
        <f t="shared" si="2"/>
        <v>186</v>
      </c>
      <c r="W5" s="39">
        <f t="shared" ref="W5:W30" si="3">IF(V5=0,"",T5/V5)</f>
        <v>0.59139784946236562</v>
      </c>
      <c r="X5">
        <f>SUMIF('March Raw Data'!$A:$A,'March Summary'!$A5,'March Raw Data'!U:U)</f>
        <v>13</v>
      </c>
    </row>
    <row r="6" spans="1:26">
      <c r="A6" t="s">
        <v>3</v>
      </c>
      <c r="B6" s="45">
        <f>SUMIF('March Raw Data'!$A:$A,'March Summary'!$A6,'March Raw Data'!B:B)</f>
        <v>0</v>
      </c>
      <c r="C6" s="45">
        <f>SUMIF('March Raw Data'!$A:$A,'March Summary'!$A6,'March Raw Data'!C:C)</f>
        <v>4</v>
      </c>
      <c r="D6" s="45">
        <f t="shared" si="0"/>
        <v>4</v>
      </c>
      <c r="E6" s="45">
        <f>SUMIF('March Raw Data'!$A:$A,'March Summary'!$A6,'March Raw Data'!D:D)</f>
        <v>6</v>
      </c>
      <c r="F6" s="45">
        <f>SUMIF('March Raw Data'!$A:$A,'March Summary'!$A6,'March Raw Data'!E:E)</f>
        <v>11</v>
      </c>
      <c r="G6" s="45">
        <f>SUMIF('March Raw Data'!$A:$A,'March Summary'!$A6,'March Raw Data'!F:F)</f>
        <v>9</v>
      </c>
      <c r="H6" s="45">
        <f t="shared" si="1"/>
        <v>20</v>
      </c>
      <c r="I6" s="45">
        <f>SUMIF('March Raw Data'!$A:$A,'March Summary'!$A6,'March Raw Data'!G:G)</f>
        <v>16</v>
      </c>
      <c r="J6" s="45">
        <f>SUMIF('March Raw Data'!$A:$A,'March Summary'!$A6,'March Raw Data'!H:H)</f>
        <v>4</v>
      </c>
      <c r="K6" s="45">
        <f>SUMIF('March Raw Data'!$A:$A,'March Summary'!$A6,'March Raw Data'!I:I)</f>
        <v>8</v>
      </c>
      <c r="L6" s="45">
        <f>SUMIF('March Raw Data'!$A:$A,'March Summary'!$A6,'March Raw Data'!J:J)</f>
        <v>21</v>
      </c>
      <c r="M6" s="45">
        <f>SUMIF('March Raw Data'!$A:$A,'March Summary'!$A6,'March Raw Data'!K:K)</f>
        <v>8</v>
      </c>
      <c r="N6" s="45">
        <f>SUMIF('March Raw Data'!$A:$A,'March Summary'!$A6,'March Raw Data'!L:L)</f>
        <v>14</v>
      </c>
      <c r="O6" s="45">
        <f>SUMIF('March Raw Data'!$A:$A,'March Summary'!$A6,'March Raw Data'!M:M)</f>
        <v>305</v>
      </c>
      <c r="P6" s="46">
        <f>AVERAGEIF('March Raw Data'!$A:$A,'March Summary'!$A6,'March Raw Data'!N:N)</f>
        <v>0.82332175925925932</v>
      </c>
      <c r="Q6" s="46">
        <f>AVERAGEIF('March Raw Data'!$A:$A,'March Summary'!$A6,'March Raw Data'!O:O)</f>
        <v>7.9398148148148148E-2</v>
      </c>
      <c r="R6" s="46">
        <f>AVERAGEIF('March Raw Data'!$A:$A,'March Summary'!$A6,'March Raw Data'!P:P)</f>
        <v>6.9328703703703698E-2</v>
      </c>
      <c r="S6" s="46">
        <f>AVERAGEIF('March Raw Data'!$A:$A,'March Summary'!$A6,'March Raw Data'!Q:Q)</f>
        <v>0.67459490740740735</v>
      </c>
      <c r="T6" s="45">
        <f>SUMIF('March Raw Data'!$A:$A,'March Summary'!$A6,'March Raw Data'!R:R)</f>
        <v>0</v>
      </c>
      <c r="U6" s="45">
        <f>SUMIF('March Raw Data'!$A:$A,'March Summary'!$A6,'March Raw Data'!S:S)</f>
        <v>0</v>
      </c>
      <c r="V6" s="45">
        <f t="shared" si="2"/>
        <v>0</v>
      </c>
      <c r="W6" s="47" t="str">
        <f t="shared" si="3"/>
        <v/>
      </c>
      <c r="X6">
        <f>SUMIF('March Raw Data'!$A:$A,'March Summary'!$A6,'March Raw Data'!U:U)</f>
        <v>12</v>
      </c>
    </row>
    <row r="7" spans="1:26">
      <c r="A7" t="s">
        <v>4</v>
      </c>
      <c r="B7" s="45">
        <f>SUMIF('March Raw Data'!$A:$A,'March Summary'!$A7,'March Raw Data'!B:B)</f>
        <v>4</v>
      </c>
      <c r="C7" s="45">
        <f>SUMIF('March Raw Data'!$A:$A,'March Summary'!$A7,'March Raw Data'!C:C)</f>
        <v>6</v>
      </c>
      <c r="D7" s="45">
        <f t="shared" si="0"/>
        <v>10</v>
      </c>
      <c r="E7" s="45">
        <f>SUMIF('March Raw Data'!$A:$A,'March Summary'!$A7,'March Raw Data'!D:D)</f>
        <v>1</v>
      </c>
      <c r="F7" s="45">
        <f>SUMIF('March Raw Data'!$A:$A,'March Summary'!$A7,'March Raw Data'!E:E)</f>
        <v>25</v>
      </c>
      <c r="G7" s="45">
        <f>SUMIF('March Raw Data'!$A:$A,'March Summary'!$A7,'March Raw Data'!F:F)</f>
        <v>16</v>
      </c>
      <c r="H7" s="45">
        <f t="shared" si="1"/>
        <v>41</v>
      </c>
      <c r="I7" s="45">
        <f>SUMIF('March Raw Data'!$A:$A,'March Summary'!$A7,'March Raw Data'!G:G)</f>
        <v>3</v>
      </c>
      <c r="J7" s="45">
        <f>SUMIF('March Raw Data'!$A:$A,'March Summary'!$A7,'March Raw Data'!H:H)</f>
        <v>4</v>
      </c>
      <c r="K7" s="45">
        <f>SUMIF('March Raw Data'!$A:$A,'March Summary'!$A7,'March Raw Data'!I:I)</f>
        <v>8</v>
      </c>
      <c r="L7" s="38">
        <f>SUMIF('March Raw Data'!$A:$A,'March Summary'!$A7,'March Raw Data'!J:J)</f>
        <v>24</v>
      </c>
      <c r="M7" s="45">
        <f>SUMIF('March Raw Data'!$A:$A,'March Summary'!$A7,'March Raw Data'!K:K)</f>
        <v>3</v>
      </c>
      <c r="N7" s="45">
        <f>SUMIF('March Raw Data'!$A:$A,'March Summary'!$A7,'March Raw Data'!L:L)</f>
        <v>5</v>
      </c>
      <c r="O7" s="45">
        <f>SUMIF('March Raw Data'!$A:$A,'March Summary'!$A7,'March Raw Data'!M:M)</f>
        <v>278</v>
      </c>
      <c r="P7" s="46">
        <f>AVERAGEIF('March Raw Data'!$A:$A,'March Summary'!$A7,'March Raw Data'!N:N)</f>
        <v>0.81066919191919207</v>
      </c>
      <c r="Q7" s="46">
        <f>AVERAGEIF('March Raw Data'!$A:$A,'March Summary'!$A7,'March Raw Data'!O:O)</f>
        <v>0.11893939393939394</v>
      </c>
      <c r="R7" s="46">
        <f>AVERAGEIF('March Raw Data'!$A:$A,'March Summary'!$A7,'March Raw Data'!P:P)</f>
        <v>4.7790404040404043E-2</v>
      </c>
      <c r="S7" s="46">
        <f>AVERAGEIF('March Raw Data'!$A:$A,'March Summary'!$A7,'March Raw Data'!Q:Q)</f>
        <v>0.64393939393939392</v>
      </c>
      <c r="T7" s="45">
        <f>SUMIF('March Raw Data'!$A:$A,'March Summary'!$A7,'March Raw Data'!R:R)</f>
        <v>0</v>
      </c>
      <c r="U7" s="45">
        <f>SUMIF('March Raw Data'!$A:$A,'March Summary'!$A7,'March Raw Data'!S:S)</f>
        <v>1</v>
      </c>
      <c r="V7" s="45">
        <f t="shared" si="2"/>
        <v>1</v>
      </c>
      <c r="W7" s="47">
        <f t="shared" si="3"/>
        <v>0</v>
      </c>
      <c r="X7">
        <f>SUMIF('March Raw Data'!$A:$A,'March Summary'!$A7,'March Raw Data'!U:U)</f>
        <v>11</v>
      </c>
    </row>
    <row r="8" spans="1:26">
      <c r="A8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6"/>
      <c r="R8" s="46"/>
      <c r="S8" s="46"/>
      <c r="T8" s="45"/>
      <c r="U8" s="45"/>
      <c r="V8" s="45"/>
      <c r="W8" s="47"/>
      <c r="X8">
        <f>SUMIF('March Raw Data'!$A:$A,'March Summary'!$A8,'March Raw Data'!U:U)</f>
        <v>0</v>
      </c>
    </row>
    <row r="9" spans="1:26">
      <c r="A9" t="s">
        <v>6</v>
      </c>
      <c r="B9" s="38">
        <f>SUMIF('March Raw Data'!$A:$A,'March Summary'!$A9,'March Raw Data'!B:B)</f>
        <v>11</v>
      </c>
      <c r="C9" s="45">
        <f>SUMIF('March Raw Data'!$A:$A,'March Summary'!$A9,'March Raw Data'!C:C)</f>
        <v>8</v>
      </c>
      <c r="D9" s="38">
        <f t="shared" si="0"/>
        <v>19</v>
      </c>
      <c r="E9" s="45">
        <f>SUMIF('March Raw Data'!$A:$A,'March Summary'!$A9,'March Raw Data'!D:D)</f>
        <v>8</v>
      </c>
      <c r="F9" s="38">
        <f>SUMIF('March Raw Data'!$A:$A,'March Summary'!$A9,'March Raw Data'!E:E)</f>
        <v>50</v>
      </c>
      <c r="G9" s="45">
        <f>SUMIF('March Raw Data'!$A:$A,'March Summary'!$A9,'March Raw Data'!F:F)</f>
        <v>15</v>
      </c>
      <c r="H9" s="45">
        <f t="shared" si="1"/>
        <v>65</v>
      </c>
      <c r="I9" s="45">
        <f>SUMIF('March Raw Data'!$A:$A,'March Summary'!$A9,'March Raw Data'!G:G)</f>
        <v>7</v>
      </c>
      <c r="J9" s="45">
        <f>SUMIF('March Raw Data'!$A:$A,'March Summary'!$A9,'March Raw Data'!H:H)</f>
        <v>2</v>
      </c>
      <c r="K9" s="45">
        <f>SUMIF('March Raw Data'!$A:$A,'March Summary'!$A9,'March Raw Data'!I:I)</f>
        <v>4</v>
      </c>
      <c r="L9" s="45">
        <f>SUMIF('March Raw Data'!$A:$A,'March Summary'!$A9,'March Raw Data'!J:J)</f>
        <v>25</v>
      </c>
      <c r="M9" s="45">
        <f>SUMIF('March Raw Data'!$A:$A,'March Summary'!$A9,'March Raw Data'!K:K)</f>
        <v>8</v>
      </c>
      <c r="N9" s="45">
        <f>SUMIF('March Raw Data'!$A:$A,'March Summary'!$A9,'March Raw Data'!L:L)</f>
        <v>14</v>
      </c>
      <c r="O9" s="45">
        <f>SUMIF('March Raw Data'!$A:$A,'March Summary'!$A9,'March Raw Data'!M:M)</f>
        <v>365</v>
      </c>
      <c r="P9" s="46">
        <f>AVERAGEIF('March Raw Data'!$A:$A,'March Summary'!$A9,'March Raw Data'!N:N)</f>
        <v>0.88450854700854697</v>
      </c>
      <c r="Q9" s="46">
        <f>AVERAGEIF('March Raw Data'!$A:$A,'March Summary'!$A9,'March Raw Data'!O:O)</f>
        <v>0.1340277777777778</v>
      </c>
      <c r="R9" s="46">
        <f>AVERAGEIF('March Raw Data'!$A:$A,'March Summary'!$A9,'March Raw Data'!P:P)</f>
        <v>8.6004273504273504E-2</v>
      </c>
      <c r="S9" s="46">
        <f>AVERAGEIF('March Raw Data'!$A:$A,'March Summary'!$A9,'March Raw Data'!Q:Q)</f>
        <v>0.66447649572649581</v>
      </c>
      <c r="T9" s="45">
        <f>SUMIF('March Raw Data'!$A:$A,'March Summary'!$A9,'March Raw Data'!R:R)</f>
        <v>40</v>
      </c>
      <c r="U9" s="45">
        <f>SUMIF('March Raw Data'!$A:$A,'March Summary'!$A9,'March Raw Data'!S:S)</f>
        <v>30</v>
      </c>
      <c r="V9" s="45">
        <f t="shared" si="2"/>
        <v>70</v>
      </c>
      <c r="W9" s="39">
        <f t="shared" si="3"/>
        <v>0.5714285714285714</v>
      </c>
      <c r="X9">
        <f>SUMIF('March Raw Data'!$A:$A,'March Summary'!$A9,'March Raw Data'!U:U)</f>
        <v>13</v>
      </c>
    </row>
    <row r="10" spans="1:26">
      <c r="A10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  <c r="S10" s="46"/>
      <c r="T10" s="45"/>
      <c r="U10" s="45"/>
      <c r="V10" s="45"/>
      <c r="W10" s="47"/>
      <c r="X10">
        <f>SUMIF('March Raw Data'!$A:$A,'March Summary'!$A10,'March Raw Data'!U:U)</f>
        <v>0</v>
      </c>
    </row>
    <row r="11" spans="1:26">
      <c r="A11" t="s">
        <v>9</v>
      </c>
      <c r="B11" s="45">
        <f>SUMIF('March Raw Data'!$A:$A,'March Summary'!$A11,'March Raw Data'!B:B)</f>
        <v>5</v>
      </c>
      <c r="C11" s="45">
        <f>SUMIF('March Raw Data'!$A:$A,'March Summary'!$A11,'March Raw Data'!C:C)</f>
        <v>4</v>
      </c>
      <c r="D11" s="38">
        <f t="shared" si="0"/>
        <v>9</v>
      </c>
      <c r="E11" s="45">
        <f>SUMIF('March Raw Data'!$A:$A,'March Summary'!$A11,'March Raw Data'!D:D)</f>
        <v>8</v>
      </c>
      <c r="F11" s="45">
        <f>SUMIF('March Raw Data'!$A:$A,'March Summary'!$A11,'March Raw Data'!E:E)</f>
        <v>35</v>
      </c>
      <c r="G11" s="45">
        <f>SUMIF('March Raw Data'!$A:$A,'March Summary'!$A11,'March Raw Data'!F:F)</f>
        <v>21</v>
      </c>
      <c r="H11" s="45">
        <f t="shared" si="1"/>
        <v>56</v>
      </c>
      <c r="I11" s="45">
        <f>SUMIF('March Raw Data'!$A:$A,'March Summary'!$A11,'March Raw Data'!G:G)</f>
        <v>8</v>
      </c>
      <c r="J11" s="45">
        <f>SUMIF('March Raw Data'!$A:$A,'March Summary'!$A11,'March Raw Data'!H:H)</f>
        <v>4</v>
      </c>
      <c r="K11" s="45">
        <f>SUMIF('March Raw Data'!$A:$A,'March Summary'!$A11,'March Raw Data'!I:I)</f>
        <v>8</v>
      </c>
      <c r="L11" s="45">
        <f>SUMIF('March Raw Data'!$A:$A,'March Summary'!$A11,'March Raw Data'!J:J)</f>
        <v>17</v>
      </c>
      <c r="M11" s="45">
        <f>SUMIF('March Raw Data'!$A:$A,'March Summary'!$A11,'March Raw Data'!K:K)</f>
        <v>9</v>
      </c>
      <c r="N11" s="45">
        <f>SUMIF('March Raw Data'!$A:$A,'March Summary'!$A11,'March Raw Data'!L:L)</f>
        <v>5</v>
      </c>
      <c r="O11" s="45">
        <f>SUMIF('March Raw Data'!$A:$A,'March Summary'!$A11,'March Raw Data'!M:M)</f>
        <v>267</v>
      </c>
      <c r="P11" s="46">
        <f>AVERAGEIF('March Raw Data'!$A:$A,'March Summary'!$A11,'March Raw Data'!N:N)</f>
        <v>0.55929487179487181</v>
      </c>
      <c r="Q11" s="46">
        <f>AVERAGEIF('March Raw Data'!$A:$A,'March Summary'!$A11,'March Raw Data'!O:O)</f>
        <v>5.3418803418803413E-4</v>
      </c>
      <c r="R11" s="46">
        <f>AVERAGEIF('March Raw Data'!$A:$A,'March Summary'!$A11,'March Raw Data'!P:P)</f>
        <v>4.1933760683760687E-2</v>
      </c>
      <c r="S11" s="46">
        <f>AVERAGEIF('March Raw Data'!$A:$A,'March Summary'!$A11,'March Raw Data'!Q:Q)</f>
        <v>0.51682692307692313</v>
      </c>
      <c r="T11" s="45">
        <f>SUMIF('March Raw Data'!$A:$A,'March Summary'!$A11,'March Raw Data'!R:R)</f>
        <v>0</v>
      </c>
      <c r="U11" s="45">
        <f>SUMIF('March Raw Data'!$A:$A,'March Summary'!$A11,'March Raw Data'!S:S)</f>
        <v>5</v>
      </c>
      <c r="V11" s="45">
        <f t="shared" si="2"/>
        <v>5</v>
      </c>
      <c r="W11" s="47">
        <f t="shared" si="3"/>
        <v>0</v>
      </c>
      <c r="X11">
        <f>SUMIF('March Raw Data'!$A:$A,'March Summary'!$A11,'March Raw Data'!U:U)</f>
        <v>13</v>
      </c>
    </row>
    <row r="12" spans="1:26">
      <c r="A12" t="s">
        <v>10</v>
      </c>
      <c r="B12" s="45">
        <f>SUMIF('March Raw Data'!$A:$A,'March Summary'!$A12,'March Raw Data'!B:B)</f>
        <v>0</v>
      </c>
      <c r="C12" s="45">
        <f>SUMIF('March Raw Data'!$A:$A,'March Summary'!$A12,'March Raw Data'!C:C)</f>
        <v>2</v>
      </c>
      <c r="D12" s="45">
        <f t="shared" si="0"/>
        <v>2</v>
      </c>
      <c r="E12" s="45">
        <f>SUMIF('March Raw Data'!$A:$A,'March Summary'!$A12,'March Raw Data'!D:D)</f>
        <v>4</v>
      </c>
      <c r="F12" s="45">
        <f>SUMIF('March Raw Data'!$A:$A,'March Summary'!$A12,'March Raw Data'!E:E)</f>
        <v>18</v>
      </c>
      <c r="G12" s="45">
        <f>SUMIF('March Raw Data'!$A:$A,'March Summary'!$A12,'March Raw Data'!F:F)</f>
        <v>11</v>
      </c>
      <c r="H12" s="45">
        <f t="shared" si="1"/>
        <v>29</v>
      </c>
      <c r="I12" s="38">
        <f>SUMIF('March Raw Data'!$A:$A,'March Summary'!$A12,'March Raw Data'!G:G)</f>
        <v>23</v>
      </c>
      <c r="J12" s="45">
        <f>SUMIF('March Raw Data'!$A:$A,'March Summary'!$A12,'March Raw Data'!H:H)</f>
        <v>2</v>
      </c>
      <c r="K12" s="45">
        <f>SUMIF('March Raw Data'!$A:$A,'March Summary'!$A12,'March Raw Data'!I:I)</f>
        <v>7</v>
      </c>
      <c r="L12" s="38">
        <f>SUMIF('March Raw Data'!$A:$A,'March Summary'!$A12,'March Raw Data'!J:J)</f>
        <v>49</v>
      </c>
      <c r="M12" s="45">
        <f>SUMIF('March Raw Data'!$A:$A,'March Summary'!$A12,'March Raw Data'!K:K)</f>
        <v>4</v>
      </c>
      <c r="N12" s="45">
        <f>SUMIF('March Raw Data'!$A:$A,'March Summary'!$A12,'March Raw Data'!L:L)</f>
        <v>7</v>
      </c>
      <c r="O12" s="45">
        <f>SUMIF('March Raw Data'!$A:$A,'March Summary'!$A12,'March Raw Data'!M:M)</f>
        <v>335</v>
      </c>
      <c r="P12" s="46">
        <f>AVERAGEIF('March Raw Data'!$A:$A,'March Summary'!$A12,'March Raw Data'!N:N)</f>
        <v>0.80582264957264949</v>
      </c>
      <c r="Q12" s="46">
        <f>AVERAGEIF('March Raw Data'!$A:$A,'March Summary'!$A12,'March Raw Data'!O:O)</f>
        <v>1.8162393162393163E-3</v>
      </c>
      <c r="R12" s="46">
        <f>AVERAGEIF('March Raw Data'!$A:$A,'March Summary'!$A12,'March Raw Data'!P:P)</f>
        <v>8.1356837606837595E-2</v>
      </c>
      <c r="S12" s="46">
        <f>AVERAGEIF('March Raw Data'!$A:$A,'March Summary'!$A12,'March Raw Data'!Q:Q)</f>
        <v>0.72264957264957264</v>
      </c>
      <c r="T12" s="45">
        <f>SUMIF('March Raw Data'!$A:$A,'March Summary'!$A12,'March Raw Data'!R:R)</f>
        <v>0</v>
      </c>
      <c r="U12" s="45">
        <f>SUMIF('March Raw Data'!$A:$A,'March Summary'!$A12,'March Raw Data'!S:S)</f>
        <v>0</v>
      </c>
      <c r="V12" s="45">
        <f t="shared" si="2"/>
        <v>0</v>
      </c>
      <c r="W12" s="47" t="str">
        <f t="shared" si="3"/>
        <v/>
      </c>
      <c r="X12">
        <f>SUMIF('March Raw Data'!$A:$A,'March Summary'!$A12,'March Raw Data'!U:U)</f>
        <v>13</v>
      </c>
    </row>
    <row r="13" spans="1:26">
      <c r="A13" t="s">
        <v>11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6"/>
      <c r="R13" s="46"/>
      <c r="S13" s="46"/>
      <c r="T13" s="45"/>
      <c r="U13" s="45"/>
      <c r="V13" s="45"/>
      <c r="W13" s="47"/>
      <c r="X13">
        <f>SUMIF('March Raw Data'!$A:$A,'March Summary'!$A13,'March Raw Data'!U:U)</f>
        <v>0</v>
      </c>
    </row>
    <row r="14" spans="1:26">
      <c r="A14" t="s">
        <v>12</v>
      </c>
      <c r="B14" s="45">
        <f>SUMIF('March Raw Data'!$A:$A,'March Summary'!$A14,'March Raw Data'!B:B)</f>
        <v>4</v>
      </c>
      <c r="C14" s="45">
        <f>SUMIF('March Raw Data'!$A:$A,'March Summary'!$A14,'March Raw Data'!C:C)</f>
        <v>13</v>
      </c>
      <c r="D14" s="38">
        <f t="shared" si="0"/>
        <v>17</v>
      </c>
      <c r="E14" s="45">
        <f>SUMIF('March Raw Data'!$A:$A,'March Summary'!$A14,'March Raw Data'!D:D)</f>
        <v>8</v>
      </c>
      <c r="F14" s="45">
        <f>SUMIF('March Raw Data'!$A:$A,'March Summary'!$A14,'March Raw Data'!E:E)</f>
        <v>51</v>
      </c>
      <c r="G14" s="45">
        <f>SUMIF('March Raw Data'!$A:$A,'March Summary'!$A14,'March Raw Data'!F:F)</f>
        <v>18</v>
      </c>
      <c r="H14" s="45">
        <f t="shared" si="1"/>
        <v>69</v>
      </c>
      <c r="I14" s="45">
        <f>SUMIF('March Raw Data'!$A:$A,'March Summary'!$A14,'March Raw Data'!G:G)</f>
        <v>11</v>
      </c>
      <c r="J14" s="45">
        <f>SUMIF('March Raw Data'!$A:$A,'March Summary'!$A14,'March Raw Data'!H:H)</f>
        <v>1</v>
      </c>
      <c r="K14" s="45">
        <f>SUMIF('March Raw Data'!$A:$A,'March Summary'!$A14,'March Raw Data'!I:I)</f>
        <v>2</v>
      </c>
      <c r="L14" s="45">
        <f>SUMIF('March Raw Data'!$A:$A,'March Summary'!$A14,'March Raw Data'!J:J)</f>
        <v>9</v>
      </c>
      <c r="M14" s="45">
        <f>SUMIF('March Raw Data'!$A:$A,'March Summary'!$A14,'March Raw Data'!K:K)</f>
        <v>11</v>
      </c>
      <c r="N14" s="45">
        <f>SUMIF('March Raw Data'!$A:$A,'March Summary'!$A14,'March Raw Data'!L:L)</f>
        <v>15</v>
      </c>
      <c r="O14" s="45">
        <f>SUMIF('March Raw Data'!$A:$A,'March Summary'!$A14,'March Raw Data'!M:M)</f>
        <v>347</v>
      </c>
      <c r="P14" s="46">
        <f>AVERAGEIF('March Raw Data'!$A:$A,'March Summary'!$A14,'March Raw Data'!N:N)</f>
        <v>0.82676282051282057</v>
      </c>
      <c r="Q14" s="46">
        <f>AVERAGEIF('March Raw Data'!$A:$A,'March Summary'!$A14,'March Raw Data'!O:O)</f>
        <v>0.13963675213675211</v>
      </c>
      <c r="R14" s="46">
        <f>AVERAGEIF('March Raw Data'!$A:$A,'March Summary'!$A14,'March Raw Data'!P:P)</f>
        <v>9.2628205128205118E-2</v>
      </c>
      <c r="S14" s="46">
        <f>AVERAGEIF('March Raw Data'!$A:$A,'March Summary'!$A14,'March Raw Data'!Q:Q)</f>
        <v>0.59449786324786325</v>
      </c>
      <c r="T14" s="45">
        <f>SUMIF('March Raw Data'!$A:$A,'March Summary'!$A14,'March Raw Data'!R:R)</f>
        <v>133</v>
      </c>
      <c r="U14" s="45">
        <f>SUMIF('March Raw Data'!$A:$A,'March Summary'!$A14,'March Raw Data'!S:S)</f>
        <v>99</v>
      </c>
      <c r="V14" s="45">
        <f t="shared" si="2"/>
        <v>232</v>
      </c>
      <c r="W14" s="39">
        <f t="shared" si="3"/>
        <v>0.57327586206896552</v>
      </c>
      <c r="X14">
        <f>SUMIF('March Raw Data'!$A:$A,'March Summary'!$A14,'March Raw Data'!U:U)</f>
        <v>13</v>
      </c>
    </row>
    <row r="15" spans="1:26">
      <c r="A15" t="s">
        <v>13</v>
      </c>
      <c r="B15" s="45">
        <f>SUMIF('March Raw Data'!$A:$A,'March Summary'!$A15,'March Raw Data'!B:B)</f>
        <v>2</v>
      </c>
      <c r="C15" s="45">
        <f>SUMIF('March Raw Data'!$A:$A,'March Summary'!$A15,'March Raw Data'!C:C)</f>
        <v>6</v>
      </c>
      <c r="D15" s="45">
        <f t="shared" si="0"/>
        <v>8</v>
      </c>
      <c r="E15" s="45">
        <f>SUMIF('March Raw Data'!$A:$A,'March Summary'!$A15,'March Raw Data'!D:D)</f>
        <v>2</v>
      </c>
      <c r="F15" s="38">
        <f>SUMIF('March Raw Data'!$A:$A,'March Summary'!$A15,'March Raw Data'!E:E)</f>
        <v>45</v>
      </c>
      <c r="G15" s="45">
        <f>SUMIF('March Raw Data'!$A:$A,'March Summary'!$A15,'March Raw Data'!F:F)</f>
        <v>24</v>
      </c>
      <c r="H15" s="45">
        <f t="shared" si="1"/>
        <v>69</v>
      </c>
      <c r="I15" s="45">
        <f>SUMIF('March Raw Data'!$A:$A,'March Summary'!$A15,'March Raw Data'!G:G)</f>
        <v>9</v>
      </c>
      <c r="J15" s="45">
        <f>SUMIF('March Raw Data'!$A:$A,'March Summary'!$A15,'March Raw Data'!H:H)</f>
        <v>3</v>
      </c>
      <c r="K15" s="45">
        <f>SUMIF('March Raw Data'!$A:$A,'March Summary'!$A15,'March Raw Data'!I:I)</f>
        <v>6</v>
      </c>
      <c r="L15" s="45">
        <f>SUMIF('March Raw Data'!$A:$A,'March Summary'!$A15,'March Raw Data'!J:J)</f>
        <v>14</v>
      </c>
      <c r="M15" s="45">
        <f>SUMIF('March Raw Data'!$A:$A,'March Summary'!$A15,'March Raw Data'!K:K)</f>
        <v>7</v>
      </c>
      <c r="N15" s="45">
        <f>SUMIF('March Raw Data'!$A:$A,'March Summary'!$A15,'March Raw Data'!L:L)</f>
        <v>10</v>
      </c>
      <c r="O15" s="45">
        <f>SUMIF('March Raw Data'!$A:$A,'March Summary'!$A15,'March Raw Data'!M:M)</f>
        <v>307</v>
      </c>
      <c r="P15" s="46">
        <f>AVERAGEIF('March Raw Data'!$A:$A,'March Summary'!$A15,'March Raw Data'!N:N)</f>
        <v>0.66415598290598288</v>
      </c>
      <c r="Q15" s="46">
        <f>AVERAGEIF('March Raw Data'!$A:$A,'March Summary'!$A15,'March Raw Data'!O:O)</f>
        <v>9.9465811965811973E-2</v>
      </c>
      <c r="R15" s="46">
        <f>AVERAGEIF('March Raw Data'!$A:$A,'March Summary'!$A15,'March Raw Data'!P:P)</f>
        <v>6.9444444444444447E-4</v>
      </c>
      <c r="S15" s="46">
        <f>AVERAGEIF('March Raw Data'!$A:$A,'March Summary'!$A15,'March Raw Data'!Q:Q)</f>
        <v>0.5639957264957266</v>
      </c>
      <c r="T15" s="45">
        <f>SUMIF('March Raw Data'!$A:$A,'March Summary'!$A15,'March Raw Data'!R:R)</f>
        <v>0</v>
      </c>
      <c r="U15" s="45">
        <f>SUMIF('March Raw Data'!$A:$A,'March Summary'!$A15,'March Raw Data'!S:S)</f>
        <v>0</v>
      </c>
      <c r="V15" s="45">
        <f t="shared" si="2"/>
        <v>0</v>
      </c>
      <c r="W15" s="47" t="str">
        <f t="shared" si="3"/>
        <v/>
      </c>
      <c r="X15">
        <f>SUMIF('March Raw Data'!$A:$A,'March Summary'!$A15,'March Raw Data'!U:U)</f>
        <v>13</v>
      </c>
    </row>
    <row r="16" spans="1:26">
      <c r="A16" t="s">
        <v>14</v>
      </c>
      <c r="B16" s="45">
        <f>SUMIF('March Raw Data'!$A:$A,'March Summary'!$A16,'March Raw Data'!B:B)</f>
        <v>4</v>
      </c>
      <c r="C16" s="45">
        <f>SUMIF('March Raw Data'!$A:$A,'March Summary'!$A16,'March Raw Data'!C:C)</f>
        <v>9</v>
      </c>
      <c r="D16" s="38">
        <f t="shared" si="0"/>
        <v>13</v>
      </c>
      <c r="E16" s="38">
        <f>SUMIF('March Raw Data'!$A:$A,'March Summary'!$A16,'March Raw Data'!D:D)</f>
        <v>10</v>
      </c>
      <c r="F16" s="45">
        <f>SUMIF('March Raw Data'!$A:$A,'March Summary'!$A16,'March Raw Data'!E:E)</f>
        <v>22</v>
      </c>
      <c r="G16" s="45">
        <f>SUMIF('March Raw Data'!$A:$A,'March Summary'!$A16,'March Raw Data'!F:F)</f>
        <v>10</v>
      </c>
      <c r="H16" s="45">
        <f t="shared" si="1"/>
        <v>32</v>
      </c>
      <c r="I16" s="45">
        <f>SUMIF('March Raw Data'!$A:$A,'March Summary'!$A16,'March Raw Data'!G:G)</f>
        <v>7</v>
      </c>
      <c r="J16" s="45">
        <f>SUMIF('March Raw Data'!$A:$A,'March Summary'!$A16,'March Raw Data'!H:H)</f>
        <v>4</v>
      </c>
      <c r="K16" s="45">
        <f>SUMIF('March Raw Data'!$A:$A,'March Summary'!$A16,'March Raw Data'!I:I)</f>
        <v>8</v>
      </c>
      <c r="L16" s="45">
        <f>SUMIF('March Raw Data'!$A:$A,'March Summary'!$A16,'March Raw Data'!J:J)</f>
        <v>9</v>
      </c>
      <c r="M16" s="38">
        <f>SUMIF('March Raw Data'!$A:$A,'March Summary'!$A16,'March Raw Data'!K:K)</f>
        <v>19</v>
      </c>
      <c r="N16" s="38">
        <f>SUMIF('March Raw Data'!$A:$A,'March Summary'!$A16,'March Raw Data'!L:L)</f>
        <v>19</v>
      </c>
      <c r="O16" s="45">
        <f>SUMIF('March Raw Data'!$A:$A,'March Summary'!$A16,'March Raw Data'!M:M)</f>
        <v>354</v>
      </c>
      <c r="P16" s="46">
        <f>AVERAGEIF('March Raw Data'!$A:$A,'March Summary'!$A16,'March Raw Data'!N:N)</f>
        <v>0.84497863247863236</v>
      </c>
      <c r="Q16" s="46">
        <f>AVERAGEIF('March Raw Data'!$A:$A,'March Summary'!$A16,'March Raw Data'!O:O)</f>
        <v>0.13018162393162391</v>
      </c>
      <c r="R16" s="46">
        <f>AVERAGEIF('March Raw Data'!$A:$A,'March Summary'!$A16,'March Raw Data'!P:P)</f>
        <v>5.1388888888888894E-2</v>
      </c>
      <c r="S16" s="46">
        <f>AVERAGEIF('March Raw Data'!$A:$A,'March Summary'!$A16,'March Raw Data'!Q:Q)</f>
        <v>0.66340811965811974</v>
      </c>
      <c r="T16" s="45">
        <f>SUMIF('March Raw Data'!$A:$A,'March Summary'!$A16,'March Raw Data'!R:R)</f>
        <v>124</v>
      </c>
      <c r="U16" s="45">
        <f>SUMIF('March Raw Data'!$A:$A,'March Summary'!$A16,'March Raw Data'!S:S)</f>
        <v>91</v>
      </c>
      <c r="V16" s="45">
        <f t="shared" si="2"/>
        <v>215</v>
      </c>
      <c r="W16" s="39">
        <f t="shared" si="3"/>
        <v>0.57674418604651168</v>
      </c>
      <c r="X16">
        <f>SUMIF('March Raw Data'!$A:$A,'March Summary'!$A16,'March Raw Data'!U:U)</f>
        <v>13</v>
      </c>
    </row>
    <row r="17" spans="1:24">
      <c r="A17" t="s">
        <v>15</v>
      </c>
      <c r="B17" s="45">
        <f>SUMIF('March Raw Data'!$A:$A,'March Summary'!$A17,'March Raw Data'!B:B)</f>
        <v>1</v>
      </c>
      <c r="C17" s="45">
        <f>SUMIF('March Raw Data'!$A:$A,'March Summary'!$A17,'March Raw Data'!C:C)</f>
        <v>2</v>
      </c>
      <c r="D17" s="45">
        <f t="shared" si="0"/>
        <v>3</v>
      </c>
      <c r="E17" s="38">
        <f>SUMIF('March Raw Data'!$A:$A,'March Summary'!$A17,'March Raw Data'!D:D)</f>
        <v>12</v>
      </c>
      <c r="F17" s="45">
        <f>SUMIF('March Raw Data'!$A:$A,'March Summary'!$A17,'March Raw Data'!E:E)</f>
        <v>11</v>
      </c>
      <c r="G17" s="45">
        <f>SUMIF('March Raw Data'!$A:$A,'March Summary'!$A17,'March Raw Data'!F:F)</f>
        <v>10</v>
      </c>
      <c r="H17" s="45">
        <f t="shared" si="1"/>
        <v>21</v>
      </c>
      <c r="I17" s="38">
        <f>SUMIF('March Raw Data'!$A:$A,'March Summary'!$A17,'March Raw Data'!G:G)</f>
        <v>24</v>
      </c>
      <c r="J17" s="45">
        <f>SUMIF('March Raw Data'!$A:$A,'March Summary'!$A17,'March Raw Data'!H:H)</f>
        <v>3</v>
      </c>
      <c r="K17" s="45">
        <f>SUMIF('March Raw Data'!$A:$A,'March Summary'!$A17,'March Raw Data'!I:I)</f>
        <v>6</v>
      </c>
      <c r="L17" s="45">
        <f>SUMIF('March Raw Data'!$A:$A,'March Summary'!$A17,'March Raw Data'!J:J)</f>
        <v>9</v>
      </c>
      <c r="M17" s="45">
        <f>SUMIF('March Raw Data'!$A:$A,'March Summary'!$A17,'March Raw Data'!K:K)</f>
        <v>5</v>
      </c>
      <c r="N17" s="45">
        <f>SUMIF('March Raw Data'!$A:$A,'March Summary'!$A17,'March Raw Data'!L:L)</f>
        <v>10</v>
      </c>
      <c r="O17" s="45">
        <f>SUMIF('March Raw Data'!$A:$A,'March Summary'!$A17,'March Raw Data'!M:M)</f>
        <v>313</v>
      </c>
      <c r="P17" s="46">
        <f>AVERAGEIF('March Raw Data'!$A:$A,'March Summary'!$A17,'March Raw Data'!N:N)</f>
        <v>0.87268518518518523</v>
      </c>
      <c r="Q17" s="46">
        <f>AVERAGEIF('March Raw Data'!$A:$A,'March Summary'!$A17,'March Raw Data'!O:O)</f>
        <v>2.1006944444444443E-2</v>
      </c>
      <c r="R17" s="46">
        <f>AVERAGEIF('March Raw Data'!$A:$A,'March Summary'!$A17,'March Raw Data'!P:P)</f>
        <v>8.8194444444444423E-2</v>
      </c>
      <c r="S17" s="46">
        <f>AVERAGEIF('March Raw Data'!$A:$A,'March Summary'!$A17,'March Raw Data'!Q:Q)</f>
        <v>0.76348379629629637</v>
      </c>
      <c r="T17" s="45">
        <f>SUMIF('March Raw Data'!$A:$A,'March Summary'!$A17,'March Raw Data'!R:R)</f>
        <v>0</v>
      </c>
      <c r="U17" s="45">
        <f>SUMIF('March Raw Data'!$A:$A,'March Summary'!$A17,'March Raw Data'!S:S)</f>
        <v>0</v>
      </c>
      <c r="V17" s="45">
        <f t="shared" si="2"/>
        <v>0</v>
      </c>
      <c r="W17" s="47" t="str">
        <f t="shared" si="3"/>
        <v/>
      </c>
      <c r="X17">
        <f>SUMIF('March Raw Data'!$A:$A,'March Summary'!$A17,'March Raw Data'!U:U)</f>
        <v>12</v>
      </c>
    </row>
    <row r="18" spans="1:24">
      <c r="A18" t="s">
        <v>16</v>
      </c>
      <c r="B18" s="45">
        <f>SUMIF('March Raw Data'!$A:$A,'March Summary'!$A18,'March Raw Data'!B:B)</f>
        <v>0</v>
      </c>
      <c r="C18" s="45">
        <f>SUMIF('March Raw Data'!$A:$A,'March Summary'!$A18,'March Raw Data'!C:C)</f>
        <v>0</v>
      </c>
      <c r="D18" s="45">
        <f t="shared" si="0"/>
        <v>0</v>
      </c>
      <c r="E18" s="45">
        <f>SUMIF('March Raw Data'!$A:$A,'March Summary'!$A18,'March Raw Data'!D:D)</f>
        <v>-1</v>
      </c>
      <c r="F18" s="45">
        <f>SUMIF('March Raw Data'!$A:$A,'March Summary'!$A18,'March Raw Data'!E:E)</f>
        <v>13</v>
      </c>
      <c r="G18" s="45">
        <f>SUMIF('March Raw Data'!$A:$A,'March Summary'!$A18,'March Raw Data'!F:F)</f>
        <v>5</v>
      </c>
      <c r="H18" s="45">
        <f t="shared" si="1"/>
        <v>18</v>
      </c>
      <c r="I18" s="45">
        <f>SUMIF('March Raw Data'!$A:$A,'March Summary'!$A18,'March Raw Data'!G:G)</f>
        <v>12</v>
      </c>
      <c r="J18" s="45">
        <f>SUMIF('March Raw Data'!$A:$A,'March Summary'!$A18,'March Raw Data'!H:H)</f>
        <v>3</v>
      </c>
      <c r="K18" s="45">
        <f>SUMIF('March Raw Data'!$A:$A,'March Summary'!$A18,'March Raw Data'!I:I)</f>
        <v>6</v>
      </c>
      <c r="L18" s="45">
        <f>SUMIF('March Raw Data'!$A:$A,'March Summary'!$A18,'March Raw Data'!J:J)</f>
        <v>14</v>
      </c>
      <c r="M18" s="45">
        <f>SUMIF('March Raw Data'!$A:$A,'March Summary'!$A18,'March Raw Data'!K:K)</f>
        <v>2</v>
      </c>
      <c r="N18" s="45">
        <f>SUMIF('March Raw Data'!$A:$A,'March Summary'!$A18,'March Raw Data'!L:L)</f>
        <v>10</v>
      </c>
      <c r="O18" s="45">
        <f>SUMIF('March Raw Data'!$A:$A,'March Summary'!$A18,'March Raw Data'!M:M)</f>
        <v>232</v>
      </c>
      <c r="P18" s="46">
        <f>AVERAGEIF('March Raw Data'!$A:$A,'March Summary'!$A18,'March Raw Data'!N:N)</f>
        <v>0.68270833333333336</v>
      </c>
      <c r="Q18" s="46">
        <f>AVERAGEIF('March Raw Data'!$A:$A,'March Summary'!$A18,'March Raw Data'!O:O)</f>
        <v>1.9444444444444444E-3</v>
      </c>
      <c r="R18" s="46">
        <f>AVERAGEIF('March Raw Data'!$A:$A,'March Summary'!$A18,'March Raw Data'!P:P)</f>
        <v>6.4444444444444443E-2</v>
      </c>
      <c r="S18" s="46">
        <f>AVERAGEIF('March Raw Data'!$A:$A,'March Summary'!$A18,'March Raw Data'!Q:Q)</f>
        <v>0.61631944444444442</v>
      </c>
      <c r="T18" s="45">
        <f>SUMIF('March Raw Data'!$A:$A,'March Summary'!$A18,'March Raw Data'!R:R)</f>
        <v>0</v>
      </c>
      <c r="U18" s="45">
        <f>SUMIF('March Raw Data'!$A:$A,'March Summary'!$A18,'March Raw Data'!S:S)</f>
        <v>0</v>
      </c>
      <c r="V18" s="45">
        <f t="shared" si="2"/>
        <v>0</v>
      </c>
      <c r="W18" s="47" t="str">
        <f t="shared" si="3"/>
        <v/>
      </c>
      <c r="X18">
        <f>SUMIF('March Raw Data'!$A:$A,'March Summary'!$A18,'March Raw Data'!U:U)</f>
        <v>10</v>
      </c>
    </row>
    <row r="19" spans="1:24">
      <c r="A19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6"/>
      <c r="S19" s="46"/>
      <c r="T19" s="45"/>
      <c r="U19" s="45"/>
      <c r="V19" s="45"/>
      <c r="W19" s="47"/>
      <c r="X19">
        <f>SUMIF('March Raw Data'!$A:$A,'March Summary'!$A19,'March Raw Data'!U:U)</f>
        <v>0</v>
      </c>
    </row>
    <row r="20" spans="1:24">
      <c r="A20" t="s">
        <v>25</v>
      </c>
      <c r="B20" s="45">
        <f>SUMIF('March Raw Data'!$A:$A,'March Summary'!$A20,'March Raw Data'!B:B)</f>
        <v>1</v>
      </c>
      <c r="C20" s="45">
        <f>SUMIF('March Raw Data'!$A:$A,'March Summary'!$A20,'March Raw Data'!C:C)</f>
        <v>4</v>
      </c>
      <c r="D20" s="45">
        <f t="shared" si="0"/>
        <v>5</v>
      </c>
      <c r="E20" s="45">
        <f>SUMIF('March Raw Data'!$A:$A,'March Summary'!$A20,'March Raw Data'!D:D)</f>
        <v>4</v>
      </c>
      <c r="F20" s="45">
        <f>SUMIF('March Raw Data'!$A:$A,'March Summary'!$A20,'March Raw Data'!E:E)</f>
        <v>12</v>
      </c>
      <c r="G20" s="45">
        <f>SUMIF('March Raw Data'!$A:$A,'March Summary'!$A20,'March Raw Data'!F:F)</f>
        <v>6</v>
      </c>
      <c r="H20" s="45">
        <f t="shared" si="1"/>
        <v>18</v>
      </c>
      <c r="I20" s="45">
        <f>SUMIF('March Raw Data'!$A:$A,'March Summary'!$A20,'March Raw Data'!G:G)</f>
        <v>2</v>
      </c>
      <c r="J20" s="45">
        <f>SUMIF('March Raw Data'!$A:$A,'March Summary'!$A20,'March Raw Data'!H:H)</f>
        <v>3</v>
      </c>
      <c r="K20" s="45">
        <f>SUMIF('March Raw Data'!$A:$A,'March Summary'!$A20,'March Raw Data'!I:I)</f>
        <v>6</v>
      </c>
      <c r="L20" s="38">
        <f>SUMIF('March Raw Data'!$A:$A,'March Summary'!$A20,'March Raw Data'!J:J)</f>
        <v>20</v>
      </c>
      <c r="M20" s="45">
        <f>SUMIF('March Raw Data'!$A:$A,'March Summary'!$A20,'March Raw Data'!K:K)</f>
        <v>4</v>
      </c>
      <c r="N20" s="45">
        <f>SUMIF('March Raw Data'!$A:$A,'March Summary'!$A20,'March Raw Data'!L:L)</f>
        <v>2</v>
      </c>
      <c r="O20" s="45">
        <f>SUMIF('March Raw Data'!$A:$A,'March Summary'!$A20,'March Raw Data'!M:M)</f>
        <v>177</v>
      </c>
      <c r="P20" s="46">
        <f>AVERAGEIF('March Raw Data'!$A:$A,'March Summary'!$A20,'March Raw Data'!N:N)</f>
        <v>0.37654914529914529</v>
      </c>
      <c r="Q20" s="46">
        <f>AVERAGEIF('March Raw Data'!$A:$A,'March Summary'!$A20,'March Raw Data'!O:O)</f>
        <v>0</v>
      </c>
      <c r="R20" s="46">
        <f>AVERAGEIF('March Raw Data'!$A:$A,'March Summary'!$A20,'March Raw Data'!P:P)</f>
        <v>6.1965811965811968E-2</v>
      </c>
      <c r="S20" s="46">
        <f>AVERAGEIF('March Raw Data'!$A:$A,'March Summary'!$A20,'March Raw Data'!Q:Q)</f>
        <v>0.31458333333333333</v>
      </c>
      <c r="T20" s="45">
        <f>SUMIF('March Raw Data'!$A:$A,'March Summary'!$A20,'March Raw Data'!R:R)</f>
        <v>19</v>
      </c>
      <c r="U20" s="45">
        <f>SUMIF('March Raw Data'!$A:$A,'March Summary'!$A20,'March Raw Data'!S:S)</f>
        <v>9</v>
      </c>
      <c r="V20" s="45">
        <f t="shared" si="2"/>
        <v>28</v>
      </c>
      <c r="W20" s="39">
        <f t="shared" si="3"/>
        <v>0.6785714285714286</v>
      </c>
      <c r="X20">
        <f>SUMIF('March Raw Data'!$A:$A,'March Summary'!$A20,'March Raw Data'!U:U)</f>
        <v>13</v>
      </c>
    </row>
    <row r="21" spans="1:24">
      <c r="A21" t="s">
        <v>20</v>
      </c>
      <c r="B21" s="45">
        <f>SUMIF('March Raw Data'!$A:$A,'March Summary'!$A21,'March Raw Data'!B:B)</f>
        <v>0</v>
      </c>
      <c r="C21" s="45">
        <f>SUMIF('March Raw Data'!$A:$A,'March Summary'!$A21,'March Raw Data'!C:C)</f>
        <v>0</v>
      </c>
      <c r="D21" s="45">
        <f t="shared" si="0"/>
        <v>0</v>
      </c>
      <c r="E21" s="45">
        <f>SUMIF('March Raw Data'!$A:$A,'March Summary'!$A21,'March Raw Data'!D:D)</f>
        <v>-1</v>
      </c>
      <c r="F21" s="45">
        <f>SUMIF('March Raw Data'!$A:$A,'March Summary'!$A21,'March Raw Data'!E:E)</f>
        <v>2</v>
      </c>
      <c r="G21" s="45">
        <f>SUMIF('March Raw Data'!$A:$A,'March Summary'!$A21,'March Raw Data'!F:F)</f>
        <v>0</v>
      </c>
      <c r="H21" s="45">
        <f t="shared" si="1"/>
        <v>2</v>
      </c>
      <c r="I21" s="45">
        <f>SUMIF('March Raw Data'!$A:$A,'March Summary'!$A21,'March Raw Data'!G:G)</f>
        <v>0</v>
      </c>
      <c r="J21" s="45">
        <f>SUMIF('March Raw Data'!$A:$A,'March Summary'!$A21,'March Raw Data'!H:H)</f>
        <v>0</v>
      </c>
      <c r="K21" s="45">
        <f>SUMIF('March Raw Data'!$A:$A,'March Summary'!$A21,'March Raw Data'!I:I)</f>
        <v>0</v>
      </c>
      <c r="L21" s="45">
        <f>SUMIF('March Raw Data'!$A:$A,'March Summary'!$A21,'March Raw Data'!J:J)</f>
        <v>2</v>
      </c>
      <c r="M21" s="45">
        <f>SUMIF('March Raw Data'!$A:$A,'March Summary'!$A21,'March Raw Data'!K:K)</f>
        <v>0</v>
      </c>
      <c r="N21" s="45">
        <f>SUMIF('March Raw Data'!$A:$A,'March Summary'!$A21,'March Raw Data'!L:L)</f>
        <v>3</v>
      </c>
      <c r="O21" s="45">
        <f>SUMIF('March Raw Data'!$A:$A,'March Summary'!$A21,'March Raw Data'!M:M)</f>
        <v>35</v>
      </c>
      <c r="P21" s="46">
        <f>AVERAGEIF('March Raw Data'!$A:$A,'March Summary'!$A21,'March Raw Data'!N:N)</f>
        <v>0.23090277777777779</v>
      </c>
      <c r="Q21" s="46">
        <f>AVERAGEIF('March Raw Data'!$A:$A,'March Summary'!$A21,'March Raw Data'!O:O)</f>
        <v>0</v>
      </c>
      <c r="R21" s="46">
        <f>AVERAGEIF('March Raw Data'!$A:$A,'March Summary'!$A21,'March Raw Data'!P:P)</f>
        <v>0</v>
      </c>
      <c r="S21" s="46">
        <f>AVERAGEIF('March Raw Data'!$A:$A,'March Summary'!$A21,'March Raw Data'!Q:Q)</f>
        <v>0.23090277777777779</v>
      </c>
      <c r="T21" s="45">
        <f>SUMIF('March Raw Data'!$A:$A,'March Summary'!$A21,'March Raw Data'!R:R)</f>
        <v>1</v>
      </c>
      <c r="U21" s="45">
        <f>SUMIF('March Raw Data'!$A:$A,'March Summary'!$A21,'March Raw Data'!S:S)</f>
        <v>6</v>
      </c>
      <c r="V21" s="45">
        <f t="shared" si="2"/>
        <v>7</v>
      </c>
      <c r="W21" s="47">
        <f t="shared" si="3"/>
        <v>0.14285714285714285</v>
      </c>
      <c r="X21">
        <f>SUMIF('March Raw Data'!$A:$A,'March Summary'!$A21,'March Raw Data'!U:U)</f>
        <v>4</v>
      </c>
    </row>
    <row r="22" spans="1:24">
      <c r="A22" t="s">
        <v>66</v>
      </c>
      <c r="B22" s="45">
        <f>SUMIF('March Raw Data'!$A:$A,'March Summary'!$A22,'March Raw Data'!B:B)</f>
        <v>1</v>
      </c>
      <c r="C22" s="45">
        <f>SUMIF('March Raw Data'!$A:$A,'March Summary'!$A22,'March Raw Data'!C:C)</f>
        <v>1</v>
      </c>
      <c r="D22" s="45">
        <f t="shared" si="0"/>
        <v>2</v>
      </c>
      <c r="E22" s="45">
        <f>SUMIF('March Raw Data'!$A:$A,'March Summary'!$A22,'March Raw Data'!D:D)</f>
        <v>-1</v>
      </c>
      <c r="F22" s="45">
        <f>SUMIF('March Raw Data'!$A:$A,'March Summary'!$A22,'March Raw Data'!E:E)</f>
        <v>23</v>
      </c>
      <c r="G22" s="45">
        <f>SUMIF('March Raw Data'!$A:$A,'March Summary'!$A22,'March Raw Data'!F:F)</f>
        <v>17</v>
      </c>
      <c r="H22" s="45">
        <f t="shared" si="1"/>
        <v>40</v>
      </c>
      <c r="I22" s="45">
        <f>SUMIF('March Raw Data'!$A:$A,'March Summary'!$A22,'March Raw Data'!G:G)</f>
        <v>10</v>
      </c>
      <c r="J22" s="45">
        <f>SUMIF('March Raw Data'!$A:$A,'March Summary'!$A22,'March Raw Data'!H:H)</f>
        <v>1</v>
      </c>
      <c r="K22" s="45">
        <f>SUMIF('March Raw Data'!$A:$A,'March Summary'!$A22,'March Raw Data'!I:I)</f>
        <v>2</v>
      </c>
      <c r="L22" s="45">
        <f>SUMIF('March Raw Data'!$A:$A,'March Summary'!$A22,'March Raw Data'!J:J)</f>
        <v>14</v>
      </c>
      <c r="M22" s="45">
        <f>SUMIF('March Raw Data'!$A:$A,'March Summary'!$A22,'March Raw Data'!K:K)</f>
        <v>10</v>
      </c>
      <c r="N22" s="45">
        <f>SUMIF('March Raw Data'!$A:$A,'March Summary'!$A22,'March Raw Data'!L:L)</f>
        <v>5</v>
      </c>
      <c r="O22" s="45">
        <f>SUMIF('March Raw Data'!$A:$A,'March Summary'!$A22,'March Raw Data'!M:M)</f>
        <v>243</v>
      </c>
      <c r="P22" s="46">
        <f>AVERAGEIF('March Raw Data'!$A:$A,'March Summary'!$A22,'March Raw Data'!N:N)</f>
        <v>0.70656565656565651</v>
      </c>
      <c r="Q22" s="46">
        <f>AVERAGEIF('March Raw Data'!$A:$A,'March Summary'!$A22,'March Raw Data'!O:O)</f>
        <v>3.358585858585858E-2</v>
      </c>
      <c r="R22" s="46">
        <f>AVERAGEIF('March Raw Data'!$A:$A,'March Summary'!$A22,'March Raw Data'!P:P)</f>
        <v>4.2108585858585859E-2</v>
      </c>
      <c r="S22" s="46">
        <f>AVERAGEIF('March Raw Data'!$A:$A,'March Summary'!$A22,'March Raw Data'!Q:Q)</f>
        <v>0.63087121212121222</v>
      </c>
      <c r="T22" s="45">
        <f>SUMIF('March Raw Data'!$A:$A,'March Summary'!$A22,'March Raw Data'!R:R)</f>
        <v>0</v>
      </c>
      <c r="U22" s="45">
        <f>SUMIF('March Raw Data'!$A:$A,'March Summary'!$A22,'March Raw Data'!S:S)</f>
        <v>0</v>
      </c>
      <c r="V22" s="45">
        <f t="shared" si="2"/>
        <v>0</v>
      </c>
      <c r="W22" s="47" t="str">
        <f t="shared" si="3"/>
        <v/>
      </c>
      <c r="X22">
        <f>SUMIF('March Raw Data'!$A:$A,'March Summary'!$A22,'March Raw Data'!U:U)</f>
        <v>11</v>
      </c>
    </row>
    <row r="23" spans="1:24">
      <c r="A23" t="s">
        <v>55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6"/>
      <c r="R23" s="46"/>
      <c r="S23" s="46"/>
      <c r="T23" s="45"/>
      <c r="U23" s="45"/>
      <c r="V23" s="45"/>
      <c r="W23" s="47"/>
      <c r="X23">
        <f>SUMIF('March Raw Data'!$A:$A,'March Summary'!$A23,'March Raw Data'!U:U)</f>
        <v>0</v>
      </c>
    </row>
    <row r="24" spans="1:24">
      <c r="A24" t="s">
        <v>60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6"/>
      <c r="R24" s="46"/>
      <c r="S24" s="46"/>
      <c r="T24" s="45"/>
      <c r="U24" s="45"/>
      <c r="V24" s="45"/>
      <c r="W24" s="47"/>
      <c r="X24">
        <f>SUMIF('March Raw Data'!$A:$A,'March Summary'!$A24,'March Raw Data'!U:U)</f>
        <v>0</v>
      </c>
    </row>
    <row r="25" spans="1:24">
      <c r="A25" t="s">
        <v>123</v>
      </c>
      <c r="B25" s="45">
        <f>SUMIF('March Raw Data'!$A:$A,'March Summary'!$A25,'March Raw Data'!B:B)</f>
        <v>1</v>
      </c>
      <c r="C25" s="45">
        <f>SUMIF('March Raw Data'!$A:$A,'March Summary'!$A25,'March Raw Data'!C:C)</f>
        <v>0</v>
      </c>
      <c r="D25" s="45">
        <f t="shared" si="0"/>
        <v>1</v>
      </c>
      <c r="E25" s="45">
        <f>SUMIF('March Raw Data'!$A:$A,'March Summary'!$A25,'March Raw Data'!D:D)</f>
        <v>-1</v>
      </c>
      <c r="F25" s="45">
        <f>SUMIF('March Raw Data'!$A:$A,'March Summary'!$A25,'March Raw Data'!E:E)</f>
        <v>7</v>
      </c>
      <c r="G25" s="45">
        <f>SUMIF('March Raw Data'!$A:$A,'March Summary'!$A25,'March Raw Data'!F:F)</f>
        <v>2</v>
      </c>
      <c r="H25" s="45">
        <f t="shared" si="1"/>
        <v>9</v>
      </c>
      <c r="I25" s="45">
        <f>SUMIF('March Raw Data'!$A:$A,'March Summary'!$A25,'March Raw Data'!G:G)</f>
        <v>4</v>
      </c>
      <c r="J25" s="45">
        <f>SUMIF('March Raw Data'!$A:$A,'March Summary'!$A25,'March Raw Data'!H:H)</f>
        <v>0</v>
      </c>
      <c r="K25" s="45">
        <f>SUMIF('March Raw Data'!$A:$A,'March Summary'!$A25,'March Raw Data'!I:I)</f>
        <v>0</v>
      </c>
      <c r="L25" s="45">
        <f>SUMIF('March Raw Data'!$A:$A,'March Summary'!$A25,'March Raw Data'!J:J)</f>
        <v>17</v>
      </c>
      <c r="M25" s="45">
        <f>SUMIF('March Raw Data'!$A:$A,'March Summary'!$A25,'March Raw Data'!K:K)</f>
        <v>3</v>
      </c>
      <c r="N25" s="45">
        <f>SUMIF('March Raw Data'!$A:$A,'March Summary'!$A25,'March Raw Data'!L:L)</f>
        <v>1</v>
      </c>
      <c r="O25" s="45">
        <f>SUMIF('March Raw Data'!$A:$A,'March Summary'!$A25,'March Raw Data'!M:M)</f>
        <v>91</v>
      </c>
      <c r="P25" s="46">
        <f>AVERAGEIF('March Raw Data'!$A:$A,'March Summary'!$A25,'March Raw Data'!N:N)</f>
        <v>0.26666666666666666</v>
      </c>
      <c r="Q25" s="46">
        <f>AVERAGEIF('March Raw Data'!$A:$A,'March Summary'!$A25,'March Raw Data'!O:O)</f>
        <v>0</v>
      </c>
      <c r="R25" s="46">
        <f>AVERAGEIF('March Raw Data'!$A:$A,'March Summary'!$A25,'March Raw Data'!P:P)</f>
        <v>0</v>
      </c>
      <c r="S25" s="46">
        <f>AVERAGEIF('March Raw Data'!$A:$A,'March Summary'!$A25,'March Raw Data'!Q:Q)</f>
        <v>0.26666666666666666</v>
      </c>
      <c r="T25" s="45">
        <f>SUMIF('March Raw Data'!$A:$A,'March Summary'!$A25,'March Raw Data'!R:R)</f>
        <v>18</v>
      </c>
      <c r="U25" s="45">
        <f>SUMIF('March Raw Data'!$A:$A,'March Summary'!$A25,'March Raw Data'!S:S)</f>
        <v>12</v>
      </c>
      <c r="V25" s="45">
        <f t="shared" si="2"/>
        <v>30</v>
      </c>
      <c r="W25" s="39">
        <f t="shared" si="3"/>
        <v>0.6</v>
      </c>
      <c r="X25">
        <f>SUMIF('March Raw Data'!$A:$A,'March Summary'!$A25,'March Raw Data'!U:U)</f>
        <v>9</v>
      </c>
    </row>
    <row r="26" spans="1:24">
      <c r="A26" t="str">
        <f>'December Raw Data'!A290</f>
        <v>B. Mashinter C</v>
      </c>
      <c r="B26" s="45">
        <f>SUMIF('March Raw Data'!$A:$A,'March Summary'!$A26,'March Raw Data'!B:B)</f>
        <v>0</v>
      </c>
      <c r="C26" s="45">
        <f>SUMIF('March Raw Data'!$A:$A,'March Summary'!$A26,'March Raw Data'!C:C)</f>
        <v>0</v>
      </c>
      <c r="D26" s="45">
        <f t="shared" si="0"/>
        <v>0</v>
      </c>
      <c r="E26" s="45">
        <f>SUMIF('March Raw Data'!$A:$A,'March Summary'!$A26,'March Raw Data'!D:D)</f>
        <v>-2</v>
      </c>
      <c r="F26" s="45">
        <f>SUMIF('March Raw Data'!$A:$A,'March Summary'!$A26,'March Raw Data'!E:E)</f>
        <v>0</v>
      </c>
      <c r="G26" s="45">
        <f>SUMIF('March Raw Data'!$A:$A,'March Summary'!$A26,'March Raw Data'!F:F)</f>
        <v>2</v>
      </c>
      <c r="H26" s="45">
        <f t="shared" si="1"/>
        <v>2</v>
      </c>
      <c r="I26" s="45">
        <f>SUMIF('March Raw Data'!$A:$A,'March Summary'!$A26,'March Raw Data'!G:G)</f>
        <v>0</v>
      </c>
      <c r="J26" s="45">
        <f>SUMIF('March Raw Data'!$A:$A,'March Summary'!$A26,'March Raw Data'!H:H)</f>
        <v>0</v>
      </c>
      <c r="K26" s="45">
        <f>SUMIF('March Raw Data'!$A:$A,'March Summary'!$A26,'March Raw Data'!I:I)</f>
        <v>0</v>
      </c>
      <c r="L26" s="45">
        <f>SUMIF('March Raw Data'!$A:$A,'March Summary'!$A26,'March Raw Data'!J:J)</f>
        <v>2</v>
      </c>
      <c r="M26" s="45">
        <f>SUMIF('March Raw Data'!$A:$A,'March Summary'!$A26,'March Raw Data'!K:K)</f>
        <v>2</v>
      </c>
      <c r="N26" s="45">
        <f>SUMIF('March Raw Data'!$A:$A,'March Summary'!$A26,'March Raw Data'!L:L)</f>
        <v>0</v>
      </c>
      <c r="O26" s="45">
        <f>SUMIF('March Raw Data'!$A:$A,'March Summary'!$A26,'March Raw Data'!M:M)</f>
        <v>21</v>
      </c>
      <c r="P26" s="46">
        <f>AVERAGEIF('March Raw Data'!$A:$A,'March Summary'!$A26,'March Raw Data'!N:N)</f>
        <v>0.30312499999999998</v>
      </c>
      <c r="Q26" s="46">
        <f>AVERAGEIF('March Raw Data'!$A:$A,'March Summary'!$A26,'March Raw Data'!O:O)</f>
        <v>0</v>
      </c>
      <c r="R26" s="46">
        <f>AVERAGEIF('March Raw Data'!$A:$A,'March Summary'!$A26,'March Raw Data'!P:P)</f>
        <v>0</v>
      </c>
      <c r="S26" s="46">
        <f>AVERAGEIF('March Raw Data'!$A:$A,'March Summary'!$A26,'March Raw Data'!Q:Q)</f>
        <v>0.30312499999999998</v>
      </c>
      <c r="T26" s="45">
        <f>SUMIF('March Raw Data'!$A:$A,'March Summary'!$A26,'March Raw Data'!R:R)</f>
        <v>0</v>
      </c>
      <c r="U26" s="45">
        <f>SUMIF('March Raw Data'!$A:$A,'March Summary'!$A26,'March Raw Data'!S:S)</f>
        <v>0</v>
      </c>
      <c r="V26" s="45">
        <f t="shared" si="2"/>
        <v>0</v>
      </c>
      <c r="W26" s="47" t="str">
        <f t="shared" si="3"/>
        <v/>
      </c>
      <c r="X26">
        <f>SUMIF('March Raw Data'!$A:$A,'March Summary'!$A26,'March Raw Data'!U:U)</f>
        <v>2</v>
      </c>
    </row>
    <row r="27" spans="1:24">
      <c r="A27" t="str">
        <f>'January Raw Data'!A255</f>
        <v>K. Wellwood C</v>
      </c>
      <c r="B27" s="45">
        <f>SUMIF('March Raw Data'!$A:$A,'March Summary'!$A27,'March Raw Data'!B:B)</f>
        <v>1</v>
      </c>
      <c r="C27" s="45">
        <f>SUMIF('March Raw Data'!$A:$A,'March Summary'!$A27,'March Raw Data'!C:C)</f>
        <v>2</v>
      </c>
      <c r="D27" s="45">
        <f t="shared" si="0"/>
        <v>3</v>
      </c>
      <c r="E27" s="45">
        <f>SUMIF('March Raw Data'!$A:$A,'March Summary'!$A27,'March Raw Data'!D:D)</f>
        <v>1</v>
      </c>
      <c r="F27" s="45">
        <f>SUMIF('March Raw Data'!$A:$A,'March Summary'!$A27,'March Raw Data'!E:E)</f>
        <v>18</v>
      </c>
      <c r="G27" s="45">
        <f>SUMIF('March Raw Data'!$A:$A,'March Summary'!$A27,'March Raw Data'!F:F)</f>
        <v>4</v>
      </c>
      <c r="H27" s="45">
        <f t="shared" si="1"/>
        <v>22</v>
      </c>
      <c r="I27" s="45">
        <f>SUMIF('March Raw Data'!$A:$A,'March Summary'!$A27,'March Raw Data'!G:G)</f>
        <v>2</v>
      </c>
      <c r="J27" s="45">
        <f>SUMIF('March Raw Data'!$A:$A,'March Summary'!$A27,'March Raw Data'!H:H)</f>
        <v>0</v>
      </c>
      <c r="K27" s="45">
        <f>SUMIF('March Raw Data'!$A:$A,'March Summary'!$A27,'March Raw Data'!I:I)</f>
        <v>0</v>
      </c>
      <c r="L27" s="45">
        <f>SUMIF('March Raw Data'!$A:$A,'March Summary'!$A27,'March Raw Data'!J:J)</f>
        <v>1</v>
      </c>
      <c r="M27" s="45">
        <f>SUMIF('March Raw Data'!$A:$A,'March Summary'!$A27,'March Raw Data'!K:K)</f>
        <v>11</v>
      </c>
      <c r="N27" s="45">
        <f>SUMIF('March Raw Data'!$A:$A,'March Summary'!$A27,'March Raw Data'!L:L)</f>
        <v>8</v>
      </c>
      <c r="O27" s="45">
        <f>SUMIF('March Raw Data'!$A:$A,'March Summary'!$A27,'March Raw Data'!M:M)</f>
        <v>234</v>
      </c>
      <c r="P27" s="46">
        <f>AVERAGEIF('March Raw Data'!$A:$A,'March Summary'!$A27,'March Raw Data'!N:N)</f>
        <v>0.55389957264957268</v>
      </c>
      <c r="Q27" s="46">
        <f>AVERAGEIF('March Raw Data'!$A:$A,'March Summary'!$A27,'March Raw Data'!O:O)</f>
        <v>9.7756410256410256E-3</v>
      </c>
      <c r="R27" s="46">
        <f>AVERAGEIF('March Raw Data'!$A:$A,'March Summary'!$A27,'March Raw Data'!P:P)</f>
        <v>0</v>
      </c>
      <c r="S27" s="46">
        <f>AVERAGEIF('March Raw Data'!$A:$A,'March Summary'!$A27,'March Raw Data'!Q:Q)</f>
        <v>0.54412393162393158</v>
      </c>
      <c r="T27" s="45">
        <f>SUMIF('March Raw Data'!$A:$A,'March Summary'!$A27,'March Raw Data'!R:R)</f>
        <v>18</v>
      </c>
      <c r="U27" s="45">
        <f>SUMIF('March Raw Data'!$A:$A,'March Summary'!$A27,'March Raw Data'!S:S)</f>
        <v>14</v>
      </c>
      <c r="V27" s="45">
        <f t="shared" si="2"/>
        <v>32</v>
      </c>
      <c r="W27" s="39">
        <f t="shared" si="3"/>
        <v>0.5625</v>
      </c>
      <c r="X27">
        <f>SUMIF('March Raw Data'!$A:$A,'March Summary'!$A27,'March Raw Data'!U:U)</f>
        <v>13</v>
      </c>
    </row>
    <row r="28" spans="1:24">
      <c r="A28" t="str">
        <f>'January Raw Data'!A242</f>
        <v>B. Eager LW</v>
      </c>
      <c r="B28" s="45">
        <f>SUMIF('March Raw Data'!$A:$A,'March Summary'!$A28,'March Raw Data'!B:B)</f>
        <v>2</v>
      </c>
      <c r="C28" s="45">
        <f>SUMIF('March Raw Data'!$A:$A,'March Summary'!$A28,'March Raw Data'!C:C)</f>
        <v>1</v>
      </c>
      <c r="D28" s="45">
        <f t="shared" si="0"/>
        <v>3</v>
      </c>
      <c r="E28" s="45">
        <f>SUMIF('March Raw Data'!$A:$A,'March Summary'!$A28,'March Raw Data'!D:D)</f>
        <v>0</v>
      </c>
      <c r="F28" s="45">
        <f>SUMIF('March Raw Data'!$A:$A,'March Summary'!$A28,'March Raw Data'!E:E)</f>
        <v>17</v>
      </c>
      <c r="G28" s="45">
        <f>SUMIF('March Raw Data'!$A:$A,'March Summary'!$A28,'March Raw Data'!F:F)</f>
        <v>4</v>
      </c>
      <c r="H28" s="45">
        <f t="shared" si="1"/>
        <v>21</v>
      </c>
      <c r="I28" s="45">
        <f>SUMIF('March Raw Data'!$A:$A,'March Summary'!$A28,'March Raw Data'!G:G)</f>
        <v>3</v>
      </c>
      <c r="J28" s="45">
        <f>SUMIF('March Raw Data'!$A:$A,'March Summary'!$A28,'March Raw Data'!H:H)</f>
        <v>4</v>
      </c>
      <c r="K28" s="45">
        <f>SUMIF('March Raw Data'!$A:$A,'March Summary'!$A28,'March Raw Data'!I:I)</f>
        <v>11</v>
      </c>
      <c r="L28" s="45">
        <f>SUMIF('March Raw Data'!$A:$A,'March Summary'!$A28,'March Raw Data'!J:J)</f>
        <v>14</v>
      </c>
      <c r="M28" s="45">
        <f>SUMIF('March Raw Data'!$A:$A,'March Summary'!$A28,'March Raw Data'!K:K)</f>
        <v>3</v>
      </c>
      <c r="N28" s="45">
        <f>SUMIF('March Raw Data'!$A:$A,'March Summary'!$A28,'March Raw Data'!L:L)</f>
        <v>6</v>
      </c>
      <c r="O28" s="45">
        <f>SUMIF('March Raw Data'!$A:$A,'March Summary'!$A28,'March Raw Data'!M:M)</f>
        <v>154</v>
      </c>
      <c r="P28" s="46">
        <f>AVERAGEIF('March Raw Data'!$A:$A,'March Summary'!$A28,'March Raw Data'!N:N)</f>
        <v>0.36331018518518515</v>
      </c>
      <c r="Q28" s="46">
        <f>AVERAGEIF('March Raw Data'!$A:$A,'March Summary'!$A28,'March Raw Data'!O:O)</f>
        <v>5.2083333333333333E-4</v>
      </c>
      <c r="R28" s="46">
        <f>AVERAGEIF('March Raw Data'!$A:$A,'March Summary'!$A28,'March Raw Data'!P:P)</f>
        <v>0</v>
      </c>
      <c r="S28" s="46">
        <f>AVERAGEIF('March Raw Data'!$A:$A,'March Summary'!$A28,'March Raw Data'!Q:Q)</f>
        <v>0.36278935185185185</v>
      </c>
      <c r="T28" s="45">
        <f>SUMIF('March Raw Data'!$A:$A,'March Summary'!$A28,'March Raw Data'!R:R)</f>
        <v>0</v>
      </c>
      <c r="U28" s="45">
        <f>SUMIF('March Raw Data'!$A:$A,'March Summary'!$A28,'March Raw Data'!S:S)</f>
        <v>0</v>
      </c>
      <c r="V28" s="45">
        <f t="shared" si="2"/>
        <v>0</v>
      </c>
      <c r="W28" s="47" t="str">
        <f t="shared" si="3"/>
        <v/>
      </c>
      <c r="X28">
        <f>SUMIF('March Raw Data'!$A:$A,'March Summary'!$A28,'March Raw Data'!U:U)</f>
        <v>12</v>
      </c>
    </row>
    <row r="29" spans="1:24">
      <c r="A29" t="s">
        <v>148</v>
      </c>
      <c r="B29" s="45">
        <f>SUMIF('March Raw Data'!$A:$A,'March Summary'!$A29,'March Raw Data'!B:B)</f>
        <v>0</v>
      </c>
      <c r="C29" s="45">
        <f>SUMIF('March Raw Data'!$A:$A,'March Summary'!$A29,'March Raw Data'!C:C)</f>
        <v>6</v>
      </c>
      <c r="D29" s="45">
        <f t="shared" si="0"/>
        <v>6</v>
      </c>
      <c r="E29" s="45">
        <f>SUMIF('March Raw Data'!$A:$A,'March Summary'!$A29,'March Raw Data'!D:D)</f>
        <v>2</v>
      </c>
      <c r="F29" s="45">
        <f>SUMIF('March Raw Data'!$A:$A,'March Summary'!$A29,'March Raw Data'!E:E)</f>
        <v>32</v>
      </c>
      <c r="G29" s="45">
        <f>SUMIF('March Raw Data'!$A:$A,'March Summary'!$A29,'March Raw Data'!F:F)</f>
        <v>20</v>
      </c>
      <c r="H29" s="45">
        <f t="shared" si="1"/>
        <v>52</v>
      </c>
      <c r="I29" s="38">
        <f>SUMIF('March Raw Data'!$A:$A,'March Summary'!$A29,'March Raw Data'!G:G)</f>
        <v>35</v>
      </c>
      <c r="J29" s="45">
        <f>SUMIF('March Raw Data'!$A:$A,'March Summary'!$A29,'March Raw Data'!H:H)</f>
        <v>1</v>
      </c>
      <c r="K29" s="45">
        <f>SUMIF('March Raw Data'!$A:$A,'March Summary'!$A29,'March Raw Data'!I:I)</f>
        <v>2</v>
      </c>
      <c r="L29" s="45">
        <f>SUMIF('March Raw Data'!$A:$A,'March Summary'!$A29,'March Raw Data'!J:J)</f>
        <v>11</v>
      </c>
      <c r="M29" s="45">
        <f>SUMIF('March Raw Data'!$A:$A,'March Summary'!$A29,'March Raw Data'!K:K)</f>
        <v>13</v>
      </c>
      <c r="N29" s="45">
        <f>SUMIF('March Raw Data'!$A:$A,'March Summary'!$A29,'March Raw Data'!L:L)</f>
        <v>10</v>
      </c>
      <c r="O29" s="45">
        <f>SUMIF('March Raw Data'!$A:$A,'March Summary'!$A29,'March Raw Data'!M:M)</f>
        <v>346</v>
      </c>
      <c r="P29" s="46">
        <f>AVERAGEIF('March Raw Data'!$A:$A,'March Summary'!$A29,'March Raw Data'!N:N)</f>
        <v>0.85496794871794868</v>
      </c>
      <c r="Q29" s="46">
        <f>AVERAGEIF('March Raw Data'!$A:$A,'March Summary'!$A29,'March Raw Data'!O:O)</f>
        <v>9.3108974358974347E-2</v>
      </c>
      <c r="R29" s="46">
        <f>AVERAGEIF('March Raw Data'!$A:$A,'March Summary'!$A29,'March Raw Data'!P:P)</f>
        <v>6.1164529914529892E-2</v>
      </c>
      <c r="S29" s="46">
        <f>AVERAGEIF('March Raw Data'!$A:$A,'March Summary'!$A29,'March Raw Data'!Q:Q)</f>
        <v>0.70069444444444451</v>
      </c>
      <c r="T29" s="45">
        <f>SUMIF('March Raw Data'!$A:$A,'March Summary'!$A29,'March Raw Data'!R:R)</f>
        <v>0</v>
      </c>
      <c r="U29" s="45">
        <f>SUMIF('March Raw Data'!$A:$A,'March Summary'!$A29,'March Raw Data'!S:S)</f>
        <v>0</v>
      </c>
      <c r="V29" s="45">
        <f t="shared" si="2"/>
        <v>0</v>
      </c>
      <c r="W29" s="47" t="str">
        <f t="shared" si="3"/>
        <v/>
      </c>
      <c r="X29">
        <f>SUMIF('March Raw Data'!$A:$A,'March Summary'!$A29,'March Raw Data'!U:U)</f>
        <v>13</v>
      </c>
    </row>
    <row r="30" spans="1:24" ht="13.5" thickBot="1">
      <c r="A30" s="40" t="s">
        <v>85</v>
      </c>
      <c r="B30" s="40">
        <f>SUM(B3:B29)</f>
        <v>47</v>
      </c>
      <c r="C30" s="40">
        <f t="shared" ref="C30:O30" si="4">SUM(C3:C29)</f>
        <v>83</v>
      </c>
      <c r="D30" s="40">
        <f t="shared" si="4"/>
        <v>130</v>
      </c>
      <c r="E30" s="40">
        <f t="shared" si="4"/>
        <v>68</v>
      </c>
      <c r="F30" s="40">
        <f t="shared" si="4"/>
        <v>485</v>
      </c>
      <c r="G30" s="40">
        <f t="shared" si="4"/>
        <v>234</v>
      </c>
      <c r="H30" s="40">
        <f t="shared" si="4"/>
        <v>719</v>
      </c>
      <c r="I30" s="41">
        <f t="shared" si="4"/>
        <v>202</v>
      </c>
      <c r="J30" s="40">
        <f t="shared" si="4"/>
        <v>51</v>
      </c>
      <c r="K30" s="40">
        <f t="shared" si="4"/>
        <v>111</v>
      </c>
      <c r="L30" s="40">
        <f t="shared" si="4"/>
        <v>324</v>
      </c>
      <c r="M30" s="40">
        <f t="shared" si="4"/>
        <v>149</v>
      </c>
      <c r="N30" s="40">
        <f t="shared" si="4"/>
        <v>174</v>
      </c>
      <c r="O30" s="40">
        <f t="shared" si="4"/>
        <v>5270</v>
      </c>
      <c r="P30" s="42">
        <f>AVERAGE(P3:P29)</f>
        <v>0.66720334256792613</v>
      </c>
      <c r="Q30" s="42">
        <f t="shared" ref="Q30:S30" si="5">AVERAGE(Q3:Q29)</f>
        <v>5.7074827178993849E-2</v>
      </c>
      <c r="R30" s="42">
        <f t="shared" si="5"/>
        <v>4.4499815385232053E-2</v>
      </c>
      <c r="S30" s="42">
        <f t="shared" si="5"/>
        <v>0.56562870000370002</v>
      </c>
      <c r="T30" s="40">
        <f>SUM(T3:T29)</f>
        <v>464</v>
      </c>
      <c r="U30" s="40">
        <f t="shared" ref="U30:V30" si="6">SUM(U3:U29)</f>
        <v>347</v>
      </c>
      <c r="V30" s="40">
        <f t="shared" si="6"/>
        <v>811</v>
      </c>
      <c r="W30" s="43">
        <f t="shared" si="3"/>
        <v>0.5721331689272503</v>
      </c>
    </row>
    <row r="31" spans="1:24" ht="13.5" thickTop="1">
      <c r="V31" s="48">
        <f>T30/V30</f>
        <v>0.5721331689272503</v>
      </c>
    </row>
    <row r="32" spans="1:24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111</v>
      </c>
      <c r="G32" s="11" t="s">
        <v>38</v>
      </c>
    </row>
    <row r="33" spans="1:7">
      <c r="A33" t="s">
        <v>88</v>
      </c>
      <c r="B33">
        <f>'February Raw Data'!C279</f>
        <v>366</v>
      </c>
      <c r="C33" s="38">
        <f>'March Raw Data'!H277</f>
        <v>2.2307692307692308</v>
      </c>
      <c r="D33">
        <f>'February Raw Data'!E279</f>
        <v>342</v>
      </c>
      <c r="E33" s="38">
        <f>'March Raw Data'!E277</f>
        <v>0.91966759002770082</v>
      </c>
      <c r="F33">
        <f>'February Raw Data'!G279</f>
        <v>0</v>
      </c>
      <c r="G33">
        <f>'February Raw Data'!H279</f>
        <v>0</v>
      </c>
    </row>
    <row r="41" spans="1:7">
      <c r="A41" s="35"/>
    </row>
    <row r="47" spans="1:7">
      <c r="A47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1"/>
  <sheetViews>
    <sheetView topLeftCell="A255" zoomScale="85" zoomScaleNormal="85" workbookViewId="0">
      <selection activeCell="H278" sqref="H278"/>
    </sheetView>
  </sheetViews>
  <sheetFormatPr defaultRowHeight="12.75"/>
  <cols>
    <col min="1" max="1" width="25.1406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155</v>
      </c>
      <c r="U2">
        <v>1</v>
      </c>
    </row>
    <row r="3" spans="1:21" ht="13.5" thickBot="1">
      <c r="A3" s="1" t="s">
        <v>66</v>
      </c>
      <c r="B3" s="2">
        <v>0</v>
      </c>
      <c r="C3" s="2">
        <v>0</v>
      </c>
      <c r="D3" s="2">
        <v>0</v>
      </c>
      <c r="E3" s="2">
        <v>2</v>
      </c>
      <c r="F3" s="2">
        <v>2</v>
      </c>
      <c r="G3" s="2">
        <v>2</v>
      </c>
      <c r="H3" s="2">
        <v>0</v>
      </c>
      <c r="I3" s="2">
        <v>0</v>
      </c>
      <c r="J3" s="2">
        <v>4</v>
      </c>
      <c r="K3" s="2">
        <v>1</v>
      </c>
      <c r="L3" s="2">
        <v>1</v>
      </c>
      <c r="M3" s="2">
        <v>26</v>
      </c>
      <c r="N3" s="5">
        <v>0.76874999999999993</v>
      </c>
      <c r="O3" s="5">
        <v>3.125E-2</v>
      </c>
      <c r="P3" s="5">
        <v>3.1944444444444449E-2</v>
      </c>
      <c r="Q3" s="5">
        <v>0.7055555555555556</v>
      </c>
      <c r="R3" s="2">
        <v>0</v>
      </c>
      <c r="S3" s="2">
        <v>0</v>
      </c>
      <c r="T3" s="2">
        <v>0</v>
      </c>
      <c r="U3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2</v>
      </c>
      <c r="K4" s="7">
        <v>0</v>
      </c>
      <c r="L4" s="7">
        <v>2</v>
      </c>
      <c r="M4" s="7">
        <v>22</v>
      </c>
      <c r="N4" s="8">
        <v>0.74652777777777779</v>
      </c>
      <c r="O4" s="8">
        <v>0.13263888888888889</v>
      </c>
      <c r="P4" s="8">
        <v>0</v>
      </c>
      <c r="Q4" s="8">
        <v>0.61388888888888882</v>
      </c>
      <c r="R4" s="7">
        <v>0</v>
      </c>
      <c r="S4" s="7">
        <v>0</v>
      </c>
      <c r="T4" s="7">
        <v>0</v>
      </c>
      <c r="U4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2</v>
      </c>
      <c r="F5" s="2">
        <v>2</v>
      </c>
      <c r="G5" s="2">
        <v>0</v>
      </c>
      <c r="H5" s="2">
        <v>1</v>
      </c>
      <c r="I5" s="2">
        <v>2</v>
      </c>
      <c r="J5" s="2">
        <v>0</v>
      </c>
      <c r="K5" s="2">
        <v>1</v>
      </c>
      <c r="L5" s="2">
        <v>1</v>
      </c>
      <c r="M5" s="2">
        <v>26</v>
      </c>
      <c r="N5" s="5">
        <v>0.83611111111111114</v>
      </c>
      <c r="O5" s="5">
        <v>0.15694444444444444</v>
      </c>
      <c r="P5" s="5">
        <v>0</v>
      </c>
      <c r="Q5" s="5">
        <v>0.6791666666666667</v>
      </c>
      <c r="R5" s="2">
        <v>3</v>
      </c>
      <c r="S5" s="2">
        <v>5</v>
      </c>
      <c r="T5" s="2">
        <v>37.5</v>
      </c>
      <c r="U5">
        <v>1</v>
      </c>
    </row>
    <row r="6" spans="1:21" ht="13.5" thickBot="1">
      <c r="A6" s="6" t="s">
        <v>3</v>
      </c>
      <c r="B6" s="7">
        <v>0</v>
      </c>
      <c r="C6" s="7">
        <v>1</v>
      </c>
      <c r="D6" s="7">
        <v>1</v>
      </c>
      <c r="E6" s="7">
        <v>3</v>
      </c>
      <c r="F6" s="7">
        <v>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</v>
      </c>
      <c r="M6" s="7">
        <v>28</v>
      </c>
      <c r="N6" s="8">
        <v>0.99097222222222225</v>
      </c>
      <c r="O6" s="8">
        <v>0.1763888888888889</v>
      </c>
      <c r="P6" s="8">
        <v>5.6250000000000001E-2</v>
      </c>
      <c r="Q6" s="8">
        <v>0.7583333333333333</v>
      </c>
      <c r="R6" s="7">
        <v>0</v>
      </c>
      <c r="S6" s="7">
        <v>0</v>
      </c>
      <c r="T6" s="7">
        <v>0</v>
      </c>
      <c r="U6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0</v>
      </c>
      <c r="J7" s="2">
        <v>3</v>
      </c>
      <c r="K7" s="2">
        <v>1</v>
      </c>
      <c r="L7" s="2">
        <v>1</v>
      </c>
      <c r="M7" s="2">
        <v>25</v>
      </c>
      <c r="N7" s="5">
        <v>0.84652777777777777</v>
      </c>
      <c r="O7" s="5">
        <v>0.20069444444444443</v>
      </c>
      <c r="P7" s="5">
        <v>2.0833333333333332E-2</v>
      </c>
      <c r="Q7" s="5">
        <v>0.625</v>
      </c>
      <c r="R7" s="2">
        <v>0</v>
      </c>
      <c r="S7" s="2">
        <v>0</v>
      </c>
      <c r="T7" s="2">
        <v>0</v>
      </c>
      <c r="U7">
        <v>1</v>
      </c>
    </row>
    <row r="8" spans="1:21" ht="13.5" thickBot="1">
      <c r="A8" s="6" t="s">
        <v>6</v>
      </c>
      <c r="B8" s="7">
        <v>0</v>
      </c>
      <c r="C8" s="7">
        <v>0</v>
      </c>
      <c r="D8" s="7">
        <v>1</v>
      </c>
      <c r="E8" s="7">
        <v>3</v>
      </c>
      <c r="F8" s="7">
        <v>3</v>
      </c>
      <c r="G8" s="7">
        <v>1</v>
      </c>
      <c r="H8" s="7">
        <v>0</v>
      </c>
      <c r="I8" s="7">
        <v>0</v>
      </c>
      <c r="J8" s="7">
        <v>2</v>
      </c>
      <c r="K8" s="7">
        <v>0</v>
      </c>
      <c r="L8" s="7">
        <v>1</v>
      </c>
      <c r="M8" s="7">
        <v>29</v>
      </c>
      <c r="N8" s="8">
        <v>0.86875000000000002</v>
      </c>
      <c r="O8" s="8">
        <v>0.1763888888888889</v>
      </c>
      <c r="P8" s="8">
        <v>6.6666666666666666E-2</v>
      </c>
      <c r="Q8" s="8">
        <v>0.62569444444444444</v>
      </c>
      <c r="R8" s="7">
        <v>6</v>
      </c>
      <c r="S8" s="7">
        <v>6</v>
      </c>
      <c r="T8" s="7">
        <v>50</v>
      </c>
      <c r="U8">
        <v>1</v>
      </c>
    </row>
    <row r="9" spans="1:21" ht="13.5" thickBot="1">
      <c r="A9" s="1" t="s">
        <v>83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7</v>
      </c>
      <c r="N9" s="5">
        <v>0.25069444444444444</v>
      </c>
      <c r="O9" s="5">
        <v>0</v>
      </c>
      <c r="P9" s="5">
        <v>0</v>
      </c>
      <c r="Q9" s="5">
        <v>0.25069444444444444</v>
      </c>
      <c r="R9" s="2">
        <v>0</v>
      </c>
      <c r="S9" s="2">
        <v>0</v>
      </c>
      <c r="T9" s="2">
        <v>0</v>
      </c>
      <c r="U9">
        <v>1</v>
      </c>
    </row>
    <row r="10" spans="1:21" ht="13.5" thickBot="1">
      <c r="A10" s="6" t="s">
        <v>25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8</v>
      </c>
      <c r="N10" s="8">
        <v>0.19166666666666665</v>
      </c>
      <c r="O10" s="8">
        <v>0</v>
      </c>
      <c r="P10" s="8">
        <v>1.5972222222222224E-2</v>
      </c>
      <c r="Q10" s="8">
        <v>0.17569444444444446</v>
      </c>
      <c r="R10" s="7">
        <v>0</v>
      </c>
      <c r="S10" s="7">
        <v>0</v>
      </c>
      <c r="T10" s="7">
        <v>0</v>
      </c>
      <c r="U10">
        <v>1</v>
      </c>
    </row>
    <row r="11" spans="1:21" ht="13.5" thickBot="1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6</v>
      </c>
      <c r="N11" s="5">
        <v>0.18888888888888888</v>
      </c>
      <c r="O11" s="5">
        <v>0</v>
      </c>
      <c r="P11" s="5">
        <v>0</v>
      </c>
      <c r="Q11" s="5">
        <v>0.18888888888888888</v>
      </c>
      <c r="R11" s="2">
        <v>0</v>
      </c>
      <c r="S11" s="2">
        <v>1</v>
      </c>
      <c r="T11" s="2">
        <v>0</v>
      </c>
      <c r="U11">
        <v>1</v>
      </c>
    </row>
    <row r="12" spans="1:21" ht="13.5" thickBot="1">
      <c r="A12" s="6" t="s">
        <v>9</v>
      </c>
      <c r="B12" s="7">
        <v>0</v>
      </c>
      <c r="C12" s="7">
        <v>0</v>
      </c>
      <c r="D12" s="7">
        <v>0</v>
      </c>
      <c r="E12" s="7">
        <v>3</v>
      </c>
      <c r="F12" s="7">
        <v>3</v>
      </c>
      <c r="G12" s="7">
        <v>1</v>
      </c>
      <c r="H12" s="7">
        <v>0</v>
      </c>
      <c r="I12" s="7">
        <v>0</v>
      </c>
      <c r="J12" s="7">
        <v>1</v>
      </c>
      <c r="K12" s="7">
        <v>1</v>
      </c>
      <c r="L12" s="7">
        <v>0</v>
      </c>
      <c r="M12" s="7">
        <v>21</v>
      </c>
      <c r="N12" s="8">
        <v>0.63263888888888886</v>
      </c>
      <c r="O12" s="8">
        <v>0</v>
      </c>
      <c r="P12" s="8">
        <v>2.1527777777777781E-2</v>
      </c>
      <c r="Q12" s="8">
        <v>0.61111111111111105</v>
      </c>
      <c r="R12" s="7">
        <v>0</v>
      </c>
      <c r="S12" s="7">
        <v>0</v>
      </c>
      <c r="T12" s="7">
        <v>0</v>
      </c>
      <c r="U12">
        <v>1</v>
      </c>
    </row>
    <row r="13" spans="1:21" ht="13.5" thickBot="1">
      <c r="A13" s="1" t="s">
        <v>10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26</v>
      </c>
      <c r="N13" s="5">
        <v>0.75</v>
      </c>
      <c r="O13" s="5">
        <v>0</v>
      </c>
      <c r="P13" s="5">
        <v>3.1944444444444449E-2</v>
      </c>
      <c r="Q13" s="5">
        <v>0.71805555555555556</v>
      </c>
      <c r="R13" s="2">
        <v>0</v>
      </c>
      <c r="S13" s="2">
        <v>0</v>
      </c>
      <c r="T13" s="2">
        <v>0</v>
      </c>
      <c r="U13">
        <v>1</v>
      </c>
    </row>
    <row r="14" spans="1:21" ht="13.5" thickBot="1">
      <c r="A14" s="6" t="s">
        <v>12</v>
      </c>
      <c r="B14" s="7">
        <v>0</v>
      </c>
      <c r="C14" s="7">
        <v>0</v>
      </c>
      <c r="D14" s="7">
        <v>0</v>
      </c>
      <c r="E14" s="7">
        <v>2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30</v>
      </c>
      <c r="N14" s="9">
        <v>1.0027777777777778</v>
      </c>
      <c r="O14" s="8">
        <v>0.16250000000000001</v>
      </c>
      <c r="P14" s="8">
        <v>4.9999999999999996E-2</v>
      </c>
      <c r="Q14" s="8">
        <v>0.79027777777777775</v>
      </c>
      <c r="R14" s="7">
        <v>12</v>
      </c>
      <c r="S14" s="7">
        <v>10</v>
      </c>
      <c r="T14" s="7">
        <v>54.5</v>
      </c>
      <c r="U14">
        <v>1</v>
      </c>
    </row>
    <row r="15" spans="1:21" ht="13.5" thickBot="1">
      <c r="A15" s="1" t="s">
        <v>13</v>
      </c>
      <c r="B15" s="2">
        <v>0</v>
      </c>
      <c r="C15" s="2">
        <v>1</v>
      </c>
      <c r="D15" s="2">
        <v>1</v>
      </c>
      <c r="E15" s="2">
        <v>6</v>
      </c>
      <c r="F15" s="2">
        <v>6</v>
      </c>
      <c r="G15" s="2">
        <v>0</v>
      </c>
      <c r="H15" s="2">
        <v>0</v>
      </c>
      <c r="I15" s="2">
        <v>0</v>
      </c>
      <c r="J15" s="2">
        <v>2</v>
      </c>
      <c r="K15" s="2">
        <v>1</v>
      </c>
      <c r="L15" s="2">
        <v>0</v>
      </c>
      <c r="M15" s="2">
        <v>27</v>
      </c>
      <c r="N15" s="5">
        <v>0.80763888888888891</v>
      </c>
      <c r="O15" s="5">
        <v>0.1423611111111111</v>
      </c>
      <c r="P15" s="5">
        <v>0</v>
      </c>
      <c r="Q15" s="5">
        <v>0.66527777777777775</v>
      </c>
      <c r="R15" s="2">
        <v>0</v>
      </c>
      <c r="S15" s="2">
        <v>0</v>
      </c>
      <c r="T15" s="2">
        <v>0</v>
      </c>
      <c r="U15">
        <v>1</v>
      </c>
    </row>
    <row r="16" spans="1:21" ht="13.5" thickBot="1">
      <c r="A16" s="6" t="s">
        <v>14</v>
      </c>
      <c r="B16" s="7">
        <v>1</v>
      </c>
      <c r="C16" s="7">
        <v>0</v>
      </c>
      <c r="D16" s="7">
        <v>1</v>
      </c>
      <c r="E16" s="7">
        <v>3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2</v>
      </c>
      <c r="L16" s="7">
        <v>1</v>
      </c>
      <c r="M16" s="7">
        <v>31</v>
      </c>
      <c r="N16" s="8">
        <v>0.9472222222222223</v>
      </c>
      <c r="O16" s="8">
        <v>0.19097222222222221</v>
      </c>
      <c r="P16" s="8">
        <v>4.3055555555555562E-2</v>
      </c>
      <c r="Q16" s="8">
        <v>0.71319444444444446</v>
      </c>
      <c r="R16" s="7">
        <v>8</v>
      </c>
      <c r="S16" s="7">
        <v>8</v>
      </c>
      <c r="T16" s="7">
        <v>50</v>
      </c>
      <c r="U16">
        <v>1</v>
      </c>
    </row>
    <row r="17" spans="1:21" ht="13.5" thickBot="1">
      <c r="A17" s="1" t="s">
        <v>15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27</v>
      </c>
      <c r="N17" s="5">
        <v>0.9590277777777777</v>
      </c>
      <c r="O17" s="5">
        <v>0.11944444444444445</v>
      </c>
      <c r="P17" s="5">
        <v>5.6250000000000001E-2</v>
      </c>
      <c r="Q17" s="5">
        <v>0.78333333333333333</v>
      </c>
      <c r="R17" s="2">
        <v>0</v>
      </c>
      <c r="S17" s="2">
        <v>0</v>
      </c>
      <c r="T17" s="2">
        <v>0</v>
      </c>
      <c r="U17">
        <v>1</v>
      </c>
    </row>
    <row r="18" spans="1:21" ht="13.5" thickBot="1">
      <c r="A18" s="6" t="s">
        <v>16</v>
      </c>
      <c r="B18" s="7">
        <v>0</v>
      </c>
      <c r="C18" s="7">
        <v>0</v>
      </c>
      <c r="D18" s="7">
        <v>0</v>
      </c>
      <c r="E18" s="7">
        <v>3</v>
      </c>
      <c r="F18" s="7">
        <v>3</v>
      </c>
      <c r="G18" s="7">
        <v>2</v>
      </c>
      <c r="H18" s="7">
        <v>1</v>
      </c>
      <c r="I18" s="7">
        <v>2</v>
      </c>
      <c r="J18" s="7">
        <v>0</v>
      </c>
      <c r="K18" s="7">
        <v>0</v>
      </c>
      <c r="L18" s="7">
        <v>2</v>
      </c>
      <c r="M18" s="7">
        <v>23</v>
      </c>
      <c r="N18" s="8">
        <v>0.77638888888888891</v>
      </c>
      <c r="O18" s="8">
        <v>0</v>
      </c>
      <c r="P18" s="8">
        <v>2.0833333333333332E-2</v>
      </c>
      <c r="Q18" s="8">
        <v>0.75555555555555554</v>
      </c>
      <c r="R18" s="7">
        <v>0</v>
      </c>
      <c r="S18" s="7">
        <v>0</v>
      </c>
      <c r="T18" s="7">
        <v>0</v>
      </c>
      <c r="U18">
        <v>1</v>
      </c>
    </row>
    <row r="19" spans="1:21" ht="13.5" thickBot="1">
      <c r="A19" s="1" t="s">
        <v>134</v>
      </c>
      <c r="B19" s="2">
        <v>0</v>
      </c>
      <c r="C19" s="2">
        <v>0</v>
      </c>
      <c r="D19" s="2">
        <v>0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18</v>
      </c>
      <c r="N19" s="5">
        <v>0.65416666666666667</v>
      </c>
      <c r="O19" s="5">
        <v>0</v>
      </c>
      <c r="P19" s="5">
        <v>0</v>
      </c>
      <c r="Q19" s="5">
        <v>0.65416666666666667</v>
      </c>
      <c r="R19" s="2">
        <v>0</v>
      </c>
      <c r="S19" s="2">
        <v>0</v>
      </c>
      <c r="T19" s="2">
        <v>0</v>
      </c>
      <c r="U19">
        <v>1</v>
      </c>
    </row>
    <row r="20" spans="1:21" ht="13.5" thickBot="1">
      <c r="A20" s="6" t="s">
        <v>148</v>
      </c>
      <c r="B20" s="7">
        <v>0</v>
      </c>
      <c r="C20" s="7">
        <v>0</v>
      </c>
      <c r="D20" s="7">
        <v>0</v>
      </c>
      <c r="E20" s="7">
        <v>4</v>
      </c>
      <c r="F20" s="7">
        <v>4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27</v>
      </c>
      <c r="N20" s="9">
        <v>1.0090277777777776</v>
      </c>
      <c r="O20" s="8">
        <v>0.17708333333333334</v>
      </c>
      <c r="P20" s="8">
        <v>2.0833333333333332E-2</v>
      </c>
      <c r="Q20" s="8">
        <v>0.81111111111111101</v>
      </c>
      <c r="R20" s="7">
        <v>0</v>
      </c>
      <c r="S20" s="7">
        <v>0</v>
      </c>
      <c r="T20" s="7">
        <v>0</v>
      </c>
      <c r="U20">
        <v>1</v>
      </c>
    </row>
    <row r="21" spans="1:21">
      <c r="U21">
        <v>1</v>
      </c>
    </row>
    <row r="22" spans="1:21">
      <c r="A22" t="s">
        <v>154</v>
      </c>
      <c r="U22">
        <v>1</v>
      </c>
    </row>
    <row r="23" spans="1:21" ht="13.5" thickBot="1">
      <c r="A23" s="6" t="s">
        <v>66</v>
      </c>
      <c r="B23" s="7">
        <v>0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1</v>
      </c>
      <c r="I23" s="7">
        <v>2</v>
      </c>
      <c r="J23" s="7">
        <v>1</v>
      </c>
      <c r="K23" s="7">
        <v>1</v>
      </c>
      <c r="L23" s="7">
        <v>0</v>
      </c>
      <c r="M23" s="7">
        <v>21</v>
      </c>
      <c r="N23" s="8">
        <v>0.72916666666666663</v>
      </c>
      <c r="O23" s="8">
        <v>0</v>
      </c>
      <c r="P23" s="8">
        <v>2.4999999999999998E-2</v>
      </c>
      <c r="Q23" s="8">
        <v>0.70416666666666661</v>
      </c>
      <c r="R23" s="7">
        <v>0</v>
      </c>
      <c r="S23" s="7">
        <v>0</v>
      </c>
      <c r="T23" s="7">
        <v>0</v>
      </c>
      <c r="U23">
        <v>1</v>
      </c>
    </row>
    <row r="24" spans="1:21" ht="13.5" thickBot="1">
      <c r="A24" s="1" t="s">
        <v>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23</v>
      </c>
      <c r="N24" s="5">
        <v>0.74791666666666667</v>
      </c>
      <c r="O24" s="5">
        <v>6.1805555555555558E-2</v>
      </c>
      <c r="P24" s="5">
        <v>2.7777777777777779E-3</v>
      </c>
      <c r="Q24" s="5">
        <v>0.68333333333333324</v>
      </c>
      <c r="R24" s="2">
        <v>0</v>
      </c>
      <c r="S24" s="2">
        <v>0</v>
      </c>
      <c r="T24" s="2">
        <v>0</v>
      </c>
      <c r="U24">
        <v>1</v>
      </c>
    </row>
    <row r="25" spans="1:21" ht="13.5" thickBot="1">
      <c r="A25" s="6" t="s">
        <v>2</v>
      </c>
      <c r="B25" s="7">
        <v>0</v>
      </c>
      <c r="C25" s="7">
        <v>0</v>
      </c>
      <c r="D25" s="7">
        <v>0</v>
      </c>
      <c r="E25" s="7">
        <v>2</v>
      </c>
      <c r="F25" s="7">
        <v>2</v>
      </c>
      <c r="G25" s="7">
        <v>2</v>
      </c>
      <c r="H25" s="7">
        <v>1</v>
      </c>
      <c r="I25" s="7">
        <v>2</v>
      </c>
      <c r="J25" s="7">
        <v>0</v>
      </c>
      <c r="K25" s="7">
        <v>1</v>
      </c>
      <c r="L25" s="7">
        <v>1</v>
      </c>
      <c r="M25" s="7">
        <v>23</v>
      </c>
      <c r="N25" s="8">
        <v>0.65138888888888891</v>
      </c>
      <c r="O25" s="8">
        <v>5.6250000000000001E-2</v>
      </c>
      <c r="P25" s="8">
        <v>3.1944444444444449E-2</v>
      </c>
      <c r="Q25" s="8">
        <v>0.56319444444444444</v>
      </c>
      <c r="R25" s="7">
        <v>7</v>
      </c>
      <c r="S25" s="7">
        <v>1</v>
      </c>
      <c r="T25" s="7">
        <v>87.5</v>
      </c>
      <c r="U25">
        <v>1</v>
      </c>
    </row>
    <row r="26" spans="1:21" ht="13.5" thickBot="1">
      <c r="A26" s="1" t="s">
        <v>3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2">
        <v>2</v>
      </c>
      <c r="K26" s="2">
        <v>2</v>
      </c>
      <c r="L26" s="2">
        <v>3</v>
      </c>
      <c r="M26" s="2">
        <v>26</v>
      </c>
      <c r="N26" s="5">
        <v>0.94027777777777777</v>
      </c>
      <c r="O26" s="5">
        <v>0.17013888888888887</v>
      </c>
      <c r="P26" s="5">
        <v>0.14930555555555555</v>
      </c>
      <c r="Q26" s="5">
        <v>0.62083333333333335</v>
      </c>
      <c r="R26" s="2">
        <v>0</v>
      </c>
      <c r="S26" s="2">
        <v>0</v>
      </c>
      <c r="T26" s="2">
        <v>0</v>
      </c>
      <c r="U26">
        <v>1</v>
      </c>
    </row>
    <row r="27" spans="1:21" ht="13.5" thickBot="1">
      <c r="A27" s="6" t="s">
        <v>133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12</v>
      </c>
      <c r="N27" s="8">
        <v>0.24166666666666667</v>
      </c>
      <c r="O27" s="8">
        <v>0</v>
      </c>
      <c r="P27" s="8">
        <v>0</v>
      </c>
      <c r="Q27" s="8">
        <v>0.24166666666666667</v>
      </c>
      <c r="R27" s="7">
        <v>0</v>
      </c>
      <c r="S27" s="7">
        <v>0</v>
      </c>
      <c r="T27" s="7">
        <v>0</v>
      </c>
      <c r="U27">
        <v>1</v>
      </c>
    </row>
    <row r="28" spans="1:21" ht="13.5" thickBot="1">
      <c r="A28" s="1" t="s">
        <v>4</v>
      </c>
      <c r="B28" s="2">
        <v>2</v>
      </c>
      <c r="C28" s="2">
        <v>0</v>
      </c>
      <c r="D28" s="2">
        <v>1</v>
      </c>
      <c r="E28" s="2">
        <v>5</v>
      </c>
      <c r="F28" s="2">
        <v>3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24</v>
      </c>
      <c r="N28" s="5">
        <v>0.76111111111111107</v>
      </c>
      <c r="O28" s="5">
        <v>0.12847222222222224</v>
      </c>
      <c r="P28" s="5">
        <v>3.8194444444444441E-2</v>
      </c>
      <c r="Q28" s="5">
        <v>0.59444444444444444</v>
      </c>
      <c r="R28" s="2">
        <v>0</v>
      </c>
      <c r="S28" s="2">
        <v>0</v>
      </c>
      <c r="T28" s="2">
        <v>0</v>
      </c>
      <c r="U28">
        <v>1</v>
      </c>
    </row>
    <row r="29" spans="1:21" ht="13.5" thickBot="1">
      <c r="A29" s="6" t="s">
        <v>6</v>
      </c>
      <c r="B29" s="7">
        <v>1</v>
      </c>
      <c r="C29" s="7">
        <v>1</v>
      </c>
      <c r="D29" s="7">
        <v>2</v>
      </c>
      <c r="E29" s="7">
        <v>3</v>
      </c>
      <c r="F29" s="7">
        <v>2</v>
      </c>
      <c r="G29" s="7">
        <v>2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32</v>
      </c>
      <c r="N29" s="8">
        <v>0.97499999999999998</v>
      </c>
      <c r="O29" s="8">
        <v>0.13819444444444443</v>
      </c>
      <c r="P29" s="8">
        <v>0.1125</v>
      </c>
      <c r="Q29" s="8">
        <v>0.72430555555555554</v>
      </c>
      <c r="R29" s="7">
        <v>9</v>
      </c>
      <c r="S29" s="7">
        <v>3</v>
      </c>
      <c r="T29" s="7">
        <v>75</v>
      </c>
      <c r="U29">
        <v>1</v>
      </c>
    </row>
    <row r="30" spans="1:21" ht="13.5" thickBot="1">
      <c r="A30" s="1" t="s">
        <v>25</v>
      </c>
      <c r="B30" s="2">
        <v>0</v>
      </c>
      <c r="C30" s="2">
        <v>0</v>
      </c>
      <c r="D30" s="2">
        <v>0</v>
      </c>
      <c r="E30" s="2">
        <v>1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18</v>
      </c>
      <c r="N30" s="5">
        <v>0.4861111111111111</v>
      </c>
      <c r="O30" s="5">
        <v>0</v>
      </c>
      <c r="P30" s="5">
        <v>6.3888888888888884E-2</v>
      </c>
      <c r="Q30" s="5">
        <v>0.42222222222222222</v>
      </c>
      <c r="R30" s="2">
        <v>3</v>
      </c>
      <c r="S30" s="2">
        <v>0</v>
      </c>
      <c r="T30" s="2">
        <v>100</v>
      </c>
      <c r="U30">
        <v>1</v>
      </c>
    </row>
    <row r="31" spans="1:21" ht="13.5" thickBot="1">
      <c r="A31" s="6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10</v>
      </c>
      <c r="N31" s="8">
        <v>0.22638888888888889</v>
      </c>
      <c r="O31" s="8">
        <v>0</v>
      </c>
      <c r="P31" s="8">
        <v>0</v>
      </c>
      <c r="Q31" s="8">
        <v>0.22638888888888889</v>
      </c>
      <c r="R31" s="7">
        <v>1</v>
      </c>
      <c r="S31" s="7">
        <v>3</v>
      </c>
      <c r="T31" s="7">
        <v>25</v>
      </c>
      <c r="U31">
        <v>1</v>
      </c>
    </row>
    <row r="32" spans="1:21" ht="13.5" thickBot="1">
      <c r="A32" s="1" t="s">
        <v>9</v>
      </c>
      <c r="B32" s="2">
        <v>0</v>
      </c>
      <c r="C32" s="2">
        <v>0</v>
      </c>
      <c r="D32" s="2">
        <v>0</v>
      </c>
      <c r="E32" s="2">
        <v>2</v>
      </c>
      <c r="F32" s="2">
        <v>2</v>
      </c>
      <c r="G32" s="2">
        <v>1</v>
      </c>
      <c r="H32" s="2">
        <v>1</v>
      </c>
      <c r="I32" s="2">
        <v>2</v>
      </c>
      <c r="J32" s="2">
        <v>3</v>
      </c>
      <c r="K32" s="2">
        <v>1</v>
      </c>
      <c r="L32" s="2">
        <v>2</v>
      </c>
      <c r="M32" s="2">
        <v>21</v>
      </c>
      <c r="N32" s="5">
        <v>0.55069444444444449</v>
      </c>
      <c r="O32" s="5">
        <v>0</v>
      </c>
      <c r="P32" s="5">
        <v>2.9861111111111113E-2</v>
      </c>
      <c r="Q32" s="5">
        <v>0.52083333333333337</v>
      </c>
      <c r="R32" s="2">
        <v>0</v>
      </c>
      <c r="S32" s="2">
        <v>0</v>
      </c>
      <c r="T32" s="2">
        <v>0</v>
      </c>
      <c r="U32">
        <v>1</v>
      </c>
    </row>
    <row r="33" spans="1:21" ht="13.5" thickBot="1">
      <c r="A33" s="6" t="s">
        <v>10</v>
      </c>
      <c r="B33" s="7">
        <v>0</v>
      </c>
      <c r="C33" s="7">
        <v>0</v>
      </c>
      <c r="D33" s="7">
        <v>0</v>
      </c>
      <c r="E33" s="7">
        <v>4</v>
      </c>
      <c r="F33" s="7">
        <v>4</v>
      </c>
      <c r="G33" s="7">
        <v>1</v>
      </c>
      <c r="H33" s="7">
        <v>0</v>
      </c>
      <c r="I33" s="7">
        <v>0</v>
      </c>
      <c r="J33" s="7">
        <v>4</v>
      </c>
      <c r="K33" s="7">
        <v>0</v>
      </c>
      <c r="L33" s="7">
        <v>1</v>
      </c>
      <c r="M33" s="7">
        <v>24</v>
      </c>
      <c r="N33" s="8">
        <v>0.76458333333333339</v>
      </c>
      <c r="O33" s="8">
        <v>0</v>
      </c>
      <c r="P33" s="8">
        <v>5.486111111111111E-2</v>
      </c>
      <c r="Q33" s="8">
        <v>0.70972222222222225</v>
      </c>
      <c r="R33" s="7">
        <v>0</v>
      </c>
      <c r="S33" s="7">
        <v>0</v>
      </c>
      <c r="T33" s="7">
        <v>0</v>
      </c>
      <c r="U33">
        <v>1</v>
      </c>
    </row>
    <row r="34" spans="1:21" ht="13.5" thickBot="1">
      <c r="A34" s="1" t="s">
        <v>12</v>
      </c>
      <c r="B34" s="2">
        <v>0</v>
      </c>
      <c r="C34" s="2">
        <v>1</v>
      </c>
      <c r="D34" s="2">
        <v>0</v>
      </c>
      <c r="E34" s="2">
        <v>3</v>
      </c>
      <c r="F34" s="2">
        <v>3</v>
      </c>
      <c r="G34" s="2">
        <v>0</v>
      </c>
      <c r="H34" s="2">
        <v>0</v>
      </c>
      <c r="I34" s="2">
        <v>0</v>
      </c>
      <c r="J34" s="2">
        <v>2</v>
      </c>
      <c r="K34" s="2">
        <v>1</v>
      </c>
      <c r="L34" s="2">
        <v>2</v>
      </c>
      <c r="M34" s="2">
        <v>25</v>
      </c>
      <c r="N34" s="5">
        <v>0.85972222222222217</v>
      </c>
      <c r="O34" s="5">
        <v>0.12430555555555556</v>
      </c>
      <c r="P34" s="5">
        <v>0.11041666666666666</v>
      </c>
      <c r="Q34" s="5">
        <v>0.625</v>
      </c>
      <c r="R34" s="2">
        <v>6</v>
      </c>
      <c r="S34" s="2">
        <v>10</v>
      </c>
      <c r="T34" s="2">
        <v>37.5</v>
      </c>
      <c r="U34">
        <v>1</v>
      </c>
    </row>
    <row r="35" spans="1:21" ht="13.5" thickBot="1">
      <c r="A35" s="6" t="s">
        <v>13</v>
      </c>
      <c r="B35" s="7">
        <v>0</v>
      </c>
      <c r="C35" s="7">
        <v>0</v>
      </c>
      <c r="D35" s="7">
        <v>1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23</v>
      </c>
      <c r="N35" s="8">
        <v>0.5708333333333333</v>
      </c>
      <c r="O35" s="8">
        <v>6.5972222222222224E-2</v>
      </c>
      <c r="P35" s="8">
        <v>0</v>
      </c>
      <c r="Q35" s="8">
        <v>0.50486111111111109</v>
      </c>
      <c r="R35" s="7">
        <v>0</v>
      </c>
      <c r="S35" s="7">
        <v>0</v>
      </c>
      <c r="T35" s="7">
        <v>0</v>
      </c>
      <c r="U35">
        <v>1</v>
      </c>
    </row>
    <row r="36" spans="1:21" ht="13.5" thickBot="1">
      <c r="A36" s="1" t="s">
        <v>14</v>
      </c>
      <c r="B36" s="2">
        <v>0</v>
      </c>
      <c r="C36" s="2">
        <v>1</v>
      </c>
      <c r="D36" s="2">
        <v>1</v>
      </c>
      <c r="E36" s="2">
        <v>1</v>
      </c>
      <c r="F36" s="2">
        <v>1</v>
      </c>
      <c r="G36" s="2">
        <v>0</v>
      </c>
      <c r="H36" s="2">
        <v>1</v>
      </c>
      <c r="I36" s="2">
        <v>2</v>
      </c>
      <c r="J36" s="2">
        <v>2</v>
      </c>
      <c r="K36" s="2">
        <v>3</v>
      </c>
      <c r="L36" s="2">
        <v>1</v>
      </c>
      <c r="M36" s="2">
        <v>28</v>
      </c>
      <c r="N36" s="5">
        <v>0.75138888888888899</v>
      </c>
      <c r="O36" s="5">
        <v>0.13263888888888889</v>
      </c>
      <c r="P36" s="5">
        <v>4.0972222222222222E-2</v>
      </c>
      <c r="Q36" s="5">
        <v>0.57777777777777783</v>
      </c>
      <c r="R36" s="2">
        <v>9</v>
      </c>
      <c r="S36" s="2">
        <v>7</v>
      </c>
      <c r="T36" s="2">
        <v>56.3</v>
      </c>
      <c r="U36">
        <v>1</v>
      </c>
    </row>
    <row r="37" spans="1:21" ht="13.5" thickBot="1">
      <c r="A37" s="6" t="s">
        <v>15</v>
      </c>
      <c r="B37" s="7">
        <v>0</v>
      </c>
      <c r="C37" s="7">
        <v>0</v>
      </c>
      <c r="D37" s="7">
        <v>2</v>
      </c>
      <c r="E37" s="7">
        <v>0</v>
      </c>
      <c r="F37" s="7">
        <v>0</v>
      </c>
      <c r="G37" s="7">
        <v>4</v>
      </c>
      <c r="H37" s="7">
        <v>1</v>
      </c>
      <c r="I37" s="7">
        <v>2</v>
      </c>
      <c r="J37" s="7">
        <v>1</v>
      </c>
      <c r="K37" s="7">
        <v>0</v>
      </c>
      <c r="L37" s="7">
        <v>1</v>
      </c>
      <c r="M37" s="7">
        <v>25</v>
      </c>
      <c r="N37" s="8">
        <v>0.94305555555555554</v>
      </c>
      <c r="O37" s="8">
        <v>4.1666666666666664E-2</v>
      </c>
      <c r="P37" s="8">
        <v>0.14930555555555555</v>
      </c>
      <c r="Q37" s="8">
        <v>0.75208333333333333</v>
      </c>
      <c r="R37" s="7">
        <v>0</v>
      </c>
      <c r="S37" s="7">
        <v>0</v>
      </c>
      <c r="T37" s="7">
        <v>0</v>
      </c>
      <c r="U37">
        <v>1</v>
      </c>
    </row>
    <row r="38" spans="1:21" ht="13.5" thickBot="1">
      <c r="A38" s="1" t="s">
        <v>16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2</v>
      </c>
      <c r="H38" s="2">
        <v>0</v>
      </c>
      <c r="I38" s="2">
        <v>0</v>
      </c>
      <c r="J38" s="2">
        <v>2</v>
      </c>
      <c r="K38" s="2">
        <v>0</v>
      </c>
      <c r="L38" s="2">
        <v>0</v>
      </c>
      <c r="M38" s="2">
        <v>23</v>
      </c>
      <c r="N38" s="5">
        <v>0.64097222222222217</v>
      </c>
      <c r="O38" s="5">
        <v>1.3888888888888889E-3</v>
      </c>
      <c r="P38" s="5">
        <v>1.1111111111111112E-2</v>
      </c>
      <c r="Q38" s="5">
        <v>0.62847222222222221</v>
      </c>
      <c r="R38" s="2">
        <v>0</v>
      </c>
      <c r="S38" s="2">
        <v>0</v>
      </c>
      <c r="T38" s="2">
        <v>0</v>
      </c>
      <c r="U38">
        <v>1</v>
      </c>
    </row>
    <row r="39" spans="1:21" ht="13.5" thickBot="1">
      <c r="A39" s="6" t="s">
        <v>134</v>
      </c>
      <c r="B39" s="7">
        <v>0</v>
      </c>
      <c r="C39" s="7">
        <v>0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19</v>
      </c>
      <c r="N39" s="8">
        <v>0.50347222222222221</v>
      </c>
      <c r="O39" s="8">
        <v>0</v>
      </c>
      <c r="P39" s="8">
        <v>0</v>
      </c>
      <c r="Q39" s="8">
        <v>0.50347222222222221</v>
      </c>
      <c r="R39" s="7">
        <v>2</v>
      </c>
      <c r="S39" s="7">
        <v>1</v>
      </c>
      <c r="T39" s="7">
        <v>66.7</v>
      </c>
      <c r="U39">
        <v>1</v>
      </c>
    </row>
    <row r="40" spans="1:21" ht="13.5" thickBot="1">
      <c r="A40" s="1" t="s">
        <v>148</v>
      </c>
      <c r="B40" s="2">
        <v>0</v>
      </c>
      <c r="C40" s="2">
        <v>1</v>
      </c>
      <c r="D40" s="2">
        <v>1</v>
      </c>
      <c r="E40" s="2">
        <v>3</v>
      </c>
      <c r="F40" s="2">
        <v>3</v>
      </c>
      <c r="G40" s="2">
        <v>5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28</v>
      </c>
      <c r="N40" s="5">
        <v>0.85763888888888884</v>
      </c>
      <c r="O40" s="5">
        <v>5.1388888888888894E-2</v>
      </c>
      <c r="P40" s="5">
        <v>4.0972222222222222E-2</v>
      </c>
      <c r="Q40" s="5">
        <v>0.76527777777777783</v>
      </c>
      <c r="R40" s="2">
        <v>0</v>
      </c>
      <c r="S40" s="2">
        <v>0</v>
      </c>
      <c r="T40" s="2">
        <v>0</v>
      </c>
      <c r="U40">
        <v>1</v>
      </c>
    </row>
    <row r="41" spans="1:21">
      <c r="U41">
        <v>1</v>
      </c>
    </row>
    <row r="42" spans="1:21">
      <c r="A42" t="s">
        <v>156</v>
      </c>
      <c r="U42">
        <v>1</v>
      </c>
    </row>
    <row r="43" spans="1:21" ht="13.5" thickBot="1">
      <c r="A43" s="6" t="s">
        <v>66</v>
      </c>
      <c r="B43" s="7">
        <v>0</v>
      </c>
      <c r="C43" s="7">
        <v>0</v>
      </c>
      <c r="D43" s="7">
        <v>0</v>
      </c>
      <c r="E43" s="7">
        <v>2</v>
      </c>
      <c r="F43" s="7">
        <v>2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24</v>
      </c>
      <c r="N43" s="8">
        <v>0.86041666666666661</v>
      </c>
      <c r="O43" s="8">
        <v>9.1666666666666674E-2</v>
      </c>
      <c r="P43" s="8">
        <v>4.2361111111111106E-2</v>
      </c>
      <c r="Q43" s="8">
        <v>0.72638888888888886</v>
      </c>
      <c r="R43" s="7">
        <v>0</v>
      </c>
      <c r="S43" s="7">
        <v>0</v>
      </c>
      <c r="T43" s="7">
        <v>0</v>
      </c>
      <c r="U43">
        <v>1</v>
      </c>
    </row>
    <row r="44" spans="1:21" ht="13.5" thickBot="1">
      <c r="A44" s="1" t="s">
        <v>1</v>
      </c>
      <c r="B44" s="2">
        <v>0</v>
      </c>
      <c r="C44" s="2">
        <v>0</v>
      </c>
      <c r="D44" s="2">
        <v>0</v>
      </c>
      <c r="E44" s="2">
        <v>1</v>
      </c>
      <c r="F44" s="2">
        <v>1</v>
      </c>
      <c r="G44" s="2">
        <v>0</v>
      </c>
      <c r="H44" s="2">
        <v>1</v>
      </c>
      <c r="I44" s="2">
        <v>2</v>
      </c>
      <c r="J44" s="2">
        <v>4</v>
      </c>
      <c r="K44" s="2">
        <v>1</v>
      </c>
      <c r="L44" s="2">
        <v>1</v>
      </c>
      <c r="M44" s="2">
        <v>28</v>
      </c>
      <c r="N44" s="5">
        <v>0.85277777777777775</v>
      </c>
      <c r="O44" s="5">
        <v>0.12847222222222224</v>
      </c>
      <c r="P44" s="5">
        <v>0</v>
      </c>
      <c r="Q44" s="5">
        <v>0.72430555555555554</v>
      </c>
      <c r="R44" s="2">
        <v>0</v>
      </c>
      <c r="S44" s="2">
        <v>0</v>
      </c>
      <c r="T44" s="2">
        <v>0</v>
      </c>
      <c r="U44">
        <v>1</v>
      </c>
    </row>
    <row r="45" spans="1:21" ht="13.5" thickBot="1">
      <c r="A45" s="6" t="s">
        <v>2</v>
      </c>
      <c r="B45" s="7">
        <v>0</v>
      </c>
      <c r="C45" s="7">
        <v>0</v>
      </c>
      <c r="D45" s="7">
        <v>0</v>
      </c>
      <c r="E45" s="7">
        <v>4</v>
      </c>
      <c r="F45" s="7">
        <v>4</v>
      </c>
      <c r="G45" s="7">
        <v>1</v>
      </c>
      <c r="H45" s="7">
        <v>0</v>
      </c>
      <c r="I45" s="7">
        <v>0</v>
      </c>
      <c r="J45" s="7">
        <v>3</v>
      </c>
      <c r="K45" s="7">
        <v>1</v>
      </c>
      <c r="L45" s="7">
        <v>0</v>
      </c>
      <c r="M45" s="7">
        <v>27</v>
      </c>
      <c r="N45" s="8">
        <v>0.84305555555555556</v>
      </c>
      <c r="O45" s="8">
        <v>0.12638888888888888</v>
      </c>
      <c r="P45" s="8">
        <v>3.4722222222222224E-2</v>
      </c>
      <c r="Q45" s="8">
        <v>0.68194444444444446</v>
      </c>
      <c r="R45" s="7">
        <v>2</v>
      </c>
      <c r="S45" s="7">
        <v>1</v>
      </c>
      <c r="T45" s="7">
        <v>66.7</v>
      </c>
      <c r="U45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-1</v>
      </c>
      <c r="E46" s="2">
        <v>0</v>
      </c>
      <c r="F46" s="2">
        <v>0</v>
      </c>
      <c r="G46" s="2">
        <v>0</v>
      </c>
      <c r="H46" s="2">
        <v>1</v>
      </c>
      <c r="I46" s="2">
        <v>2</v>
      </c>
      <c r="J46" s="2">
        <v>0</v>
      </c>
      <c r="K46" s="2">
        <v>2</v>
      </c>
      <c r="L46" s="2">
        <v>1</v>
      </c>
      <c r="M46" s="2">
        <v>22</v>
      </c>
      <c r="N46" s="5">
        <v>0.77222222222222225</v>
      </c>
      <c r="O46" s="5">
        <v>9.8611111111111108E-2</v>
      </c>
      <c r="P46" s="5">
        <v>6.25E-2</v>
      </c>
      <c r="Q46" s="5">
        <v>0.61111111111111105</v>
      </c>
      <c r="R46" s="2">
        <v>0</v>
      </c>
      <c r="S46" s="2">
        <v>0</v>
      </c>
      <c r="T46" s="2">
        <v>0</v>
      </c>
      <c r="U46">
        <v>1</v>
      </c>
    </row>
    <row r="47" spans="1:21" ht="13.5" thickBot="1">
      <c r="A47" s="6" t="s">
        <v>133</v>
      </c>
      <c r="B47" s="7">
        <v>0</v>
      </c>
      <c r="C47" s="7">
        <v>0</v>
      </c>
      <c r="D47" s="7">
        <v>-1</v>
      </c>
      <c r="E47" s="7">
        <v>1</v>
      </c>
      <c r="F47" s="7">
        <v>1</v>
      </c>
      <c r="G47" s="7">
        <v>1</v>
      </c>
      <c r="H47" s="7">
        <v>0</v>
      </c>
      <c r="I47" s="7">
        <v>0</v>
      </c>
      <c r="J47" s="7">
        <v>4</v>
      </c>
      <c r="K47" s="7">
        <v>1</v>
      </c>
      <c r="L47" s="7">
        <v>1</v>
      </c>
      <c r="M47" s="7">
        <v>12</v>
      </c>
      <c r="N47" s="8">
        <v>0.37777777777777777</v>
      </c>
      <c r="O47" s="8">
        <v>6.2499999999999995E-3</v>
      </c>
      <c r="P47" s="8">
        <v>0</v>
      </c>
      <c r="Q47" s="8">
        <v>0.37152777777777773</v>
      </c>
      <c r="R47" s="7">
        <v>0</v>
      </c>
      <c r="S47" s="7">
        <v>0</v>
      </c>
      <c r="T47" s="7">
        <v>0</v>
      </c>
      <c r="U47">
        <v>1</v>
      </c>
    </row>
    <row r="48" spans="1:21" ht="13.5" thickBot="1">
      <c r="A48" s="1" t="s">
        <v>4</v>
      </c>
      <c r="B48" s="2">
        <v>0</v>
      </c>
      <c r="C48" s="2">
        <v>1</v>
      </c>
      <c r="D48" s="2">
        <v>-1</v>
      </c>
      <c r="E48" s="2">
        <v>1</v>
      </c>
      <c r="F48" s="2">
        <v>1</v>
      </c>
      <c r="G48" s="2">
        <v>0</v>
      </c>
      <c r="H48" s="2">
        <v>1</v>
      </c>
      <c r="I48" s="2">
        <v>2</v>
      </c>
      <c r="J48" s="2">
        <v>3</v>
      </c>
      <c r="K48" s="2">
        <v>1</v>
      </c>
      <c r="L48" s="2">
        <v>0</v>
      </c>
      <c r="M48" s="2">
        <v>26</v>
      </c>
      <c r="N48" s="5">
        <v>0.75694444444444453</v>
      </c>
      <c r="O48" s="5">
        <v>0.1173611111111111</v>
      </c>
      <c r="P48" s="5">
        <v>1.2499999999999999E-2</v>
      </c>
      <c r="Q48" s="5">
        <v>0.62708333333333333</v>
      </c>
      <c r="R48" s="2">
        <v>0</v>
      </c>
      <c r="S48" s="2">
        <v>0</v>
      </c>
      <c r="T48" s="2">
        <v>0</v>
      </c>
      <c r="U48">
        <v>1</v>
      </c>
    </row>
    <row r="49" spans="1:21" ht="13.5" thickBot="1">
      <c r="A49" s="6" t="s">
        <v>6</v>
      </c>
      <c r="B49" s="7">
        <v>1</v>
      </c>
      <c r="C49" s="7">
        <v>0</v>
      </c>
      <c r="D49" s="7">
        <v>-1</v>
      </c>
      <c r="E49" s="7">
        <v>3</v>
      </c>
      <c r="F49" s="7">
        <v>2</v>
      </c>
      <c r="G49" s="7">
        <v>1</v>
      </c>
      <c r="H49" s="7">
        <v>0</v>
      </c>
      <c r="I49" s="7">
        <v>0</v>
      </c>
      <c r="J49" s="7">
        <v>3</v>
      </c>
      <c r="K49" s="7">
        <v>0</v>
      </c>
      <c r="L49" s="7">
        <v>0</v>
      </c>
      <c r="M49" s="7">
        <v>27</v>
      </c>
      <c r="N49" s="8">
        <v>0.82013888888888886</v>
      </c>
      <c r="O49" s="8">
        <v>0.12361111111111112</v>
      </c>
      <c r="P49" s="8">
        <v>4.5138888888888888E-2</v>
      </c>
      <c r="Q49" s="8">
        <v>0.65138888888888891</v>
      </c>
      <c r="R49" s="7">
        <v>4</v>
      </c>
      <c r="S49" s="7">
        <v>6</v>
      </c>
      <c r="T49" s="7">
        <v>40</v>
      </c>
      <c r="U49">
        <v>1</v>
      </c>
    </row>
    <row r="50" spans="1:21" ht="13.5" thickBot="1">
      <c r="A50" s="1" t="s">
        <v>25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12</v>
      </c>
      <c r="N50" s="5">
        <v>0.34166666666666662</v>
      </c>
      <c r="O50" s="5">
        <v>0</v>
      </c>
      <c r="P50" s="5">
        <v>7.8472222222222221E-2</v>
      </c>
      <c r="Q50" s="5">
        <v>0.26319444444444445</v>
      </c>
      <c r="R50" s="2">
        <v>1</v>
      </c>
      <c r="S50" s="2">
        <v>0</v>
      </c>
      <c r="T50" s="2">
        <v>100</v>
      </c>
      <c r="U50">
        <v>1</v>
      </c>
    </row>
    <row r="51" spans="1:21" ht="13.5" thickBot="1">
      <c r="A51" s="6" t="s">
        <v>20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7</v>
      </c>
      <c r="N51" s="8">
        <v>0.18888888888888888</v>
      </c>
      <c r="O51" s="8">
        <v>0</v>
      </c>
      <c r="P51" s="8">
        <v>0</v>
      </c>
      <c r="Q51" s="8">
        <v>0.18888888888888888</v>
      </c>
      <c r="R51" s="7">
        <v>0</v>
      </c>
      <c r="S51" s="7">
        <v>1</v>
      </c>
      <c r="T51" s="7">
        <v>0</v>
      </c>
      <c r="U51">
        <v>1</v>
      </c>
    </row>
    <row r="52" spans="1:21" ht="13.5" thickBot="1">
      <c r="A52" s="1" t="s">
        <v>9</v>
      </c>
      <c r="B52" s="2">
        <v>0</v>
      </c>
      <c r="C52" s="2">
        <v>1</v>
      </c>
      <c r="D52" s="2">
        <v>0</v>
      </c>
      <c r="E52" s="2">
        <v>3</v>
      </c>
      <c r="F52" s="2">
        <v>3</v>
      </c>
      <c r="G52" s="2">
        <v>0</v>
      </c>
      <c r="H52" s="2">
        <v>0</v>
      </c>
      <c r="I52" s="2">
        <v>0</v>
      </c>
      <c r="J52" s="2">
        <v>1</v>
      </c>
      <c r="K52" s="2">
        <v>1</v>
      </c>
      <c r="L52" s="2">
        <v>0</v>
      </c>
      <c r="M52" s="2">
        <v>16</v>
      </c>
      <c r="N52" s="5">
        <v>0.48958333333333331</v>
      </c>
      <c r="O52" s="5">
        <v>0</v>
      </c>
      <c r="P52" s="5">
        <v>4.3055555555555562E-2</v>
      </c>
      <c r="Q52" s="5">
        <v>0.4465277777777778</v>
      </c>
      <c r="R52" s="2">
        <v>0</v>
      </c>
      <c r="S52" s="2">
        <v>0</v>
      </c>
      <c r="T52" s="2">
        <v>0</v>
      </c>
      <c r="U52">
        <v>1</v>
      </c>
    </row>
    <row r="53" spans="1:21" ht="13.5" thickBot="1">
      <c r="A53" s="6" t="s">
        <v>10</v>
      </c>
      <c r="B53" s="7">
        <v>0</v>
      </c>
      <c r="C53" s="7">
        <v>0</v>
      </c>
      <c r="D53" s="7">
        <v>0</v>
      </c>
      <c r="E53" s="7">
        <v>3</v>
      </c>
      <c r="F53" s="7">
        <v>3</v>
      </c>
      <c r="G53" s="7">
        <v>1</v>
      </c>
      <c r="H53" s="7">
        <v>0</v>
      </c>
      <c r="I53" s="7">
        <v>0</v>
      </c>
      <c r="J53" s="7">
        <v>5</v>
      </c>
      <c r="K53" s="7">
        <v>0</v>
      </c>
      <c r="L53" s="7">
        <v>0</v>
      </c>
      <c r="M53" s="7">
        <v>24</v>
      </c>
      <c r="N53" s="8">
        <v>0.75208333333333333</v>
      </c>
      <c r="O53" s="8">
        <v>6.2499999999999995E-3</v>
      </c>
      <c r="P53" s="8">
        <v>4.2361111111111106E-2</v>
      </c>
      <c r="Q53" s="8">
        <v>0.70347222222222217</v>
      </c>
      <c r="R53" s="7">
        <v>0</v>
      </c>
      <c r="S53" s="7">
        <v>0</v>
      </c>
      <c r="T53" s="7">
        <v>0</v>
      </c>
      <c r="U53">
        <v>1</v>
      </c>
    </row>
    <row r="54" spans="1:21" ht="13.5" thickBot="1">
      <c r="A54" s="1" t="s">
        <v>12</v>
      </c>
      <c r="B54" s="2">
        <v>0</v>
      </c>
      <c r="C54" s="2">
        <v>1</v>
      </c>
      <c r="D54" s="2">
        <v>-1</v>
      </c>
      <c r="E54" s="2">
        <v>4</v>
      </c>
      <c r="F54" s="2">
        <v>4</v>
      </c>
      <c r="G54" s="2">
        <v>2</v>
      </c>
      <c r="H54" s="2">
        <v>0</v>
      </c>
      <c r="I54" s="2">
        <v>0</v>
      </c>
      <c r="J54" s="2">
        <v>2</v>
      </c>
      <c r="K54" s="2">
        <v>0</v>
      </c>
      <c r="L54" s="2">
        <v>2</v>
      </c>
      <c r="M54" s="2">
        <v>26</v>
      </c>
      <c r="N54" s="5">
        <v>0.79791666666666661</v>
      </c>
      <c r="O54" s="5">
        <v>0.12569444444444444</v>
      </c>
      <c r="P54" s="5">
        <v>7.6388888888888895E-2</v>
      </c>
      <c r="Q54" s="5">
        <v>0.59583333333333333</v>
      </c>
      <c r="R54" s="2">
        <v>12</v>
      </c>
      <c r="S54" s="2">
        <v>9</v>
      </c>
      <c r="T54" s="2">
        <v>57.1</v>
      </c>
      <c r="U54">
        <v>1</v>
      </c>
    </row>
    <row r="55" spans="1:21" ht="13.5" thickBot="1">
      <c r="A55" s="6" t="s">
        <v>13</v>
      </c>
      <c r="B55" s="7">
        <v>0</v>
      </c>
      <c r="C55" s="7">
        <v>0</v>
      </c>
      <c r="D55" s="7">
        <v>0</v>
      </c>
      <c r="E55" s="7">
        <v>3</v>
      </c>
      <c r="F55" s="7">
        <v>3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1</v>
      </c>
      <c r="M55" s="7">
        <v>24</v>
      </c>
      <c r="N55" s="8">
        <v>0.67638888888888893</v>
      </c>
      <c r="O55" s="8">
        <v>9.6527777777777768E-2</v>
      </c>
      <c r="P55" s="8">
        <v>0</v>
      </c>
      <c r="Q55" s="8">
        <v>0.57986111111111105</v>
      </c>
      <c r="R55" s="7">
        <v>0</v>
      </c>
      <c r="S55" s="7">
        <v>0</v>
      </c>
      <c r="T55" s="7">
        <v>0</v>
      </c>
      <c r="U55">
        <v>1</v>
      </c>
    </row>
    <row r="56" spans="1:21" ht="13.5" thickBot="1">
      <c r="A56" s="1" t="s">
        <v>14</v>
      </c>
      <c r="B56" s="2">
        <v>0</v>
      </c>
      <c r="C56" s="2">
        <v>0</v>
      </c>
      <c r="D56" s="2">
        <v>-1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2</v>
      </c>
      <c r="M56" s="2">
        <v>31</v>
      </c>
      <c r="N56" s="5">
        <v>0.9819444444444444</v>
      </c>
      <c r="O56" s="5">
        <v>0.15347222222222223</v>
      </c>
      <c r="P56" s="5">
        <v>4.3055555555555562E-2</v>
      </c>
      <c r="Q56" s="5">
        <v>0.78541666666666676</v>
      </c>
      <c r="R56" s="2">
        <v>15</v>
      </c>
      <c r="S56" s="2">
        <v>11</v>
      </c>
      <c r="T56" s="2">
        <v>57.7</v>
      </c>
      <c r="U56">
        <v>1</v>
      </c>
    </row>
    <row r="57" spans="1:21" ht="13.5" thickBot="1">
      <c r="A57" s="6" t="s">
        <v>15</v>
      </c>
      <c r="B57" s="7">
        <v>0</v>
      </c>
      <c r="C57" s="7">
        <v>0</v>
      </c>
      <c r="D57" s="7">
        <v>-1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1</v>
      </c>
      <c r="M57" s="7">
        <v>24</v>
      </c>
      <c r="N57" s="8">
        <v>0.87152777777777779</v>
      </c>
      <c r="O57" s="8">
        <v>8.1250000000000003E-2</v>
      </c>
      <c r="P57" s="8">
        <v>6.25E-2</v>
      </c>
      <c r="Q57" s="8">
        <v>0.72777777777777775</v>
      </c>
      <c r="R57" s="7">
        <v>0</v>
      </c>
      <c r="S57" s="7">
        <v>0</v>
      </c>
      <c r="T57" s="7">
        <v>0</v>
      </c>
      <c r="U57">
        <v>1</v>
      </c>
    </row>
    <row r="58" spans="1:21" ht="13.5" thickBot="1">
      <c r="A58" s="1" t="s">
        <v>16</v>
      </c>
      <c r="B58" s="2">
        <v>0</v>
      </c>
      <c r="C58" s="2">
        <v>0</v>
      </c>
      <c r="D58" s="2">
        <v>1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1</v>
      </c>
      <c r="K58" s="2">
        <v>1</v>
      </c>
      <c r="L58" s="2">
        <v>0</v>
      </c>
      <c r="M58" s="2">
        <v>22</v>
      </c>
      <c r="N58" s="5">
        <v>0.68611111111111101</v>
      </c>
      <c r="O58" s="5">
        <v>0</v>
      </c>
      <c r="P58" s="5">
        <v>6.1805555555555558E-2</v>
      </c>
      <c r="Q58" s="5">
        <v>0.62430555555555556</v>
      </c>
      <c r="R58" s="2">
        <v>0</v>
      </c>
      <c r="S58" s="2">
        <v>0</v>
      </c>
      <c r="T58" s="2">
        <v>0</v>
      </c>
      <c r="U58">
        <v>1</v>
      </c>
    </row>
    <row r="59" spans="1:21" ht="13.5" thickBot="1">
      <c r="A59" s="6" t="s">
        <v>134</v>
      </c>
      <c r="B59" s="7">
        <v>1</v>
      </c>
      <c r="C59" s="7">
        <v>0</v>
      </c>
      <c r="D59" s="7">
        <v>1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15</v>
      </c>
      <c r="N59" s="8">
        <v>0.48819444444444443</v>
      </c>
      <c r="O59" s="8">
        <v>0</v>
      </c>
      <c r="P59" s="8">
        <v>0</v>
      </c>
      <c r="Q59" s="8">
        <v>0.48819444444444443</v>
      </c>
      <c r="R59" s="7">
        <v>0</v>
      </c>
      <c r="S59" s="7">
        <v>1</v>
      </c>
      <c r="T59" s="7">
        <v>0</v>
      </c>
      <c r="U59">
        <v>1</v>
      </c>
    </row>
    <row r="60" spans="1:21" ht="13.5" thickBot="1">
      <c r="A60" s="1" t="s">
        <v>148</v>
      </c>
      <c r="B60" s="2">
        <v>0</v>
      </c>
      <c r="C60" s="2">
        <v>0</v>
      </c>
      <c r="D60" s="2">
        <v>0</v>
      </c>
      <c r="E60" s="2">
        <v>2</v>
      </c>
      <c r="F60" s="2">
        <v>2</v>
      </c>
      <c r="G60" s="2">
        <v>4</v>
      </c>
      <c r="H60" s="2">
        <v>0</v>
      </c>
      <c r="I60" s="2">
        <v>0</v>
      </c>
      <c r="J60" s="2">
        <v>0</v>
      </c>
      <c r="K60" s="2">
        <v>1</v>
      </c>
      <c r="L60" s="2">
        <v>1</v>
      </c>
      <c r="M60" s="2">
        <v>26</v>
      </c>
      <c r="N60" s="5">
        <v>0.82708333333333339</v>
      </c>
      <c r="O60" s="5">
        <v>9.4444444444444442E-2</v>
      </c>
      <c r="P60" s="5">
        <v>6.1805555555555558E-2</v>
      </c>
      <c r="Q60" s="5">
        <v>0.67083333333333339</v>
      </c>
      <c r="R60" s="2">
        <v>0</v>
      </c>
      <c r="S60" s="2">
        <v>0</v>
      </c>
      <c r="T60" s="2">
        <v>0</v>
      </c>
      <c r="U60">
        <v>1</v>
      </c>
    </row>
    <row r="61" spans="1:21">
      <c r="U61">
        <v>1</v>
      </c>
    </row>
    <row r="62" spans="1:21">
      <c r="A62" t="s">
        <v>157</v>
      </c>
      <c r="U62">
        <v>1</v>
      </c>
    </row>
    <row r="63" spans="1:21" ht="13.5" thickBot="1">
      <c r="A63" s="6" t="s">
        <v>66</v>
      </c>
      <c r="B63" s="7">
        <v>1</v>
      </c>
      <c r="C63" s="7">
        <v>0</v>
      </c>
      <c r="D63" s="7">
        <v>0</v>
      </c>
      <c r="E63" s="7">
        <v>3</v>
      </c>
      <c r="F63" s="7">
        <v>2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24</v>
      </c>
      <c r="N63" s="8">
        <v>0.74097222222222225</v>
      </c>
      <c r="O63" s="8">
        <v>6.0416666666666667E-2</v>
      </c>
      <c r="P63" s="8">
        <v>1.8749999999999999E-2</v>
      </c>
      <c r="Q63" s="8">
        <v>0.66180555555555554</v>
      </c>
      <c r="R63" s="7">
        <v>0</v>
      </c>
      <c r="S63" s="7">
        <v>0</v>
      </c>
      <c r="T63" s="7">
        <v>0</v>
      </c>
      <c r="U63">
        <v>1</v>
      </c>
    </row>
    <row r="64" spans="1:21" ht="13.5" thickBot="1">
      <c r="A64" s="1" t="s">
        <v>1</v>
      </c>
      <c r="B64" s="2">
        <v>1</v>
      </c>
      <c r="C64" s="2">
        <v>1</v>
      </c>
      <c r="D64" s="2">
        <v>1</v>
      </c>
      <c r="E64" s="2">
        <v>7</v>
      </c>
      <c r="F64" s="2">
        <v>6</v>
      </c>
      <c r="G64" s="2">
        <v>1</v>
      </c>
      <c r="H64" s="2">
        <v>1</v>
      </c>
      <c r="I64" s="2">
        <v>2</v>
      </c>
      <c r="J64" s="2">
        <v>2</v>
      </c>
      <c r="K64" s="2">
        <v>1</v>
      </c>
      <c r="L64" s="2">
        <v>1</v>
      </c>
      <c r="M64" s="2">
        <v>24</v>
      </c>
      <c r="N64" s="5">
        <v>0.85833333333333339</v>
      </c>
      <c r="O64" s="5">
        <v>9.9999999999999992E-2</v>
      </c>
      <c r="P64" s="5">
        <v>0</v>
      </c>
      <c r="Q64" s="5">
        <v>0.7583333333333333</v>
      </c>
      <c r="R64" s="2">
        <v>0</v>
      </c>
      <c r="S64" s="2">
        <v>1</v>
      </c>
      <c r="T64" s="2">
        <v>0</v>
      </c>
      <c r="U64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0</v>
      </c>
      <c r="E65" s="7">
        <v>2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2</v>
      </c>
      <c r="M65" s="7">
        <v>29</v>
      </c>
      <c r="N65" s="8">
        <v>0.93472222222222223</v>
      </c>
      <c r="O65" s="8">
        <v>9.9999999999999992E-2</v>
      </c>
      <c r="P65" s="8">
        <v>9.375E-2</v>
      </c>
      <c r="Q65" s="8">
        <v>0.74097222222222225</v>
      </c>
      <c r="R65" s="7">
        <v>19</v>
      </c>
      <c r="S65" s="7">
        <v>9</v>
      </c>
      <c r="T65" s="7">
        <v>67.900000000000006</v>
      </c>
      <c r="U65">
        <v>1</v>
      </c>
    </row>
    <row r="66" spans="1:21" ht="13.5" thickBot="1">
      <c r="A66" s="1" t="s">
        <v>3</v>
      </c>
      <c r="B66" s="2">
        <v>0</v>
      </c>
      <c r="C66" s="2">
        <v>1</v>
      </c>
      <c r="D66" s="2">
        <v>1</v>
      </c>
      <c r="E66" s="2">
        <v>1</v>
      </c>
      <c r="F66" s="2">
        <v>1</v>
      </c>
      <c r="G66" s="2">
        <v>3</v>
      </c>
      <c r="H66" s="2">
        <v>1</v>
      </c>
      <c r="I66" s="2">
        <v>2</v>
      </c>
      <c r="J66" s="2">
        <v>3</v>
      </c>
      <c r="K66" s="2">
        <v>1</v>
      </c>
      <c r="L66" s="2">
        <v>1</v>
      </c>
      <c r="M66" s="2">
        <v>28</v>
      </c>
      <c r="N66" s="5">
        <v>0.85972222222222217</v>
      </c>
      <c r="O66" s="5">
        <v>6.0416666666666667E-2</v>
      </c>
      <c r="P66" s="5">
        <v>0.10277777777777779</v>
      </c>
      <c r="Q66" s="5">
        <v>0.69652777777777775</v>
      </c>
      <c r="R66" s="2">
        <v>0</v>
      </c>
      <c r="S66" s="2">
        <v>0</v>
      </c>
      <c r="T66" s="2">
        <v>0</v>
      </c>
      <c r="U66">
        <v>1</v>
      </c>
    </row>
    <row r="67" spans="1:21" ht="13.5" thickBot="1">
      <c r="A67" s="6" t="s">
        <v>123</v>
      </c>
      <c r="B67" s="7">
        <v>0</v>
      </c>
      <c r="C67" s="7">
        <v>0</v>
      </c>
      <c r="D67" s="7">
        <v>0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1</v>
      </c>
      <c r="M67" s="7">
        <v>7</v>
      </c>
      <c r="N67" s="8">
        <v>0.21736111111111112</v>
      </c>
      <c r="O67" s="8">
        <v>0</v>
      </c>
      <c r="P67" s="8">
        <v>0</v>
      </c>
      <c r="Q67" s="8">
        <v>0.21736111111111112</v>
      </c>
      <c r="R67" s="7">
        <v>3</v>
      </c>
      <c r="S67" s="7">
        <v>0</v>
      </c>
      <c r="T67" s="7">
        <v>100</v>
      </c>
      <c r="U67">
        <v>1</v>
      </c>
    </row>
    <row r="68" spans="1:21" ht="13.5" thickBot="1">
      <c r="A68" s="1" t="s">
        <v>133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8</v>
      </c>
      <c r="N68" s="5">
        <v>0.25416666666666665</v>
      </c>
      <c r="O68" s="5">
        <v>0</v>
      </c>
      <c r="P68" s="5">
        <v>0</v>
      </c>
      <c r="Q68" s="5">
        <v>0.25416666666666665</v>
      </c>
      <c r="R68" s="2">
        <v>0</v>
      </c>
      <c r="S68" s="2">
        <v>0</v>
      </c>
      <c r="T68" s="2">
        <v>0</v>
      </c>
      <c r="U68">
        <v>1</v>
      </c>
    </row>
    <row r="69" spans="1:21" ht="13.5" thickBot="1">
      <c r="A69" s="6" t="s">
        <v>4</v>
      </c>
      <c r="B69" s="7">
        <v>0</v>
      </c>
      <c r="C69" s="7">
        <v>2</v>
      </c>
      <c r="D69" s="7">
        <v>1</v>
      </c>
      <c r="E69" s="7">
        <v>3</v>
      </c>
      <c r="F69" s="7">
        <v>3</v>
      </c>
      <c r="G69" s="7">
        <v>2</v>
      </c>
      <c r="H69" s="7">
        <v>0</v>
      </c>
      <c r="I69" s="7">
        <v>0</v>
      </c>
      <c r="J69" s="7">
        <v>2</v>
      </c>
      <c r="K69" s="7">
        <v>0</v>
      </c>
      <c r="L69" s="7">
        <v>0</v>
      </c>
      <c r="M69" s="7">
        <v>28</v>
      </c>
      <c r="N69" s="8">
        <v>0.94930555555555562</v>
      </c>
      <c r="O69" s="8">
        <v>9.9999999999999992E-2</v>
      </c>
      <c r="P69" s="8">
        <v>6.1111111111111116E-2</v>
      </c>
      <c r="Q69" s="8">
        <v>0.78819444444444453</v>
      </c>
      <c r="R69" s="7">
        <v>0</v>
      </c>
      <c r="S69" s="7">
        <v>0</v>
      </c>
      <c r="T69" s="7">
        <v>0</v>
      </c>
      <c r="U69">
        <v>1</v>
      </c>
    </row>
    <row r="70" spans="1:21" ht="13.5" thickBot="1">
      <c r="A70" s="1" t="s">
        <v>6</v>
      </c>
      <c r="B70" s="2">
        <v>1</v>
      </c>
      <c r="C70" s="2">
        <v>0</v>
      </c>
      <c r="D70" s="2">
        <v>1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1</v>
      </c>
      <c r="L70" s="2">
        <v>1</v>
      </c>
      <c r="M70" s="2">
        <v>31</v>
      </c>
      <c r="N70" s="5">
        <v>0.9</v>
      </c>
      <c r="O70" s="5">
        <v>5.486111111111111E-2</v>
      </c>
      <c r="P70" s="5">
        <v>7.4999999999999997E-2</v>
      </c>
      <c r="Q70" s="5">
        <v>0.77013888888888893</v>
      </c>
      <c r="R70" s="2">
        <v>3</v>
      </c>
      <c r="S70" s="2">
        <v>2</v>
      </c>
      <c r="T70" s="2">
        <v>60</v>
      </c>
      <c r="U70">
        <v>1</v>
      </c>
    </row>
    <row r="71" spans="1:21" ht="13.5" thickBot="1">
      <c r="A71" s="6" t="s">
        <v>25</v>
      </c>
      <c r="B71" s="7">
        <v>0</v>
      </c>
      <c r="C71" s="7">
        <v>0</v>
      </c>
      <c r="D71" s="7">
        <v>0</v>
      </c>
      <c r="E71" s="7">
        <v>2</v>
      </c>
      <c r="F71" s="7">
        <v>2</v>
      </c>
      <c r="G71" s="7">
        <v>0</v>
      </c>
      <c r="H71" s="7">
        <v>0</v>
      </c>
      <c r="I71" s="7">
        <v>0</v>
      </c>
      <c r="J71" s="7">
        <v>1</v>
      </c>
      <c r="K71" s="7">
        <v>1</v>
      </c>
      <c r="L71" s="7">
        <v>0</v>
      </c>
      <c r="M71" s="7">
        <v>12</v>
      </c>
      <c r="N71" s="8">
        <v>0.3125</v>
      </c>
      <c r="O71" s="8">
        <v>0</v>
      </c>
      <c r="P71" s="8">
        <v>9.375E-2</v>
      </c>
      <c r="Q71" s="8">
        <v>0.21875</v>
      </c>
      <c r="R71" s="7">
        <v>0</v>
      </c>
      <c r="S71" s="7">
        <v>1</v>
      </c>
      <c r="T71" s="7">
        <v>0</v>
      </c>
      <c r="U71">
        <v>1</v>
      </c>
    </row>
    <row r="72" spans="1:21" ht="13.5" thickBot="1">
      <c r="A72" s="1" t="s">
        <v>9</v>
      </c>
      <c r="B72" s="2">
        <v>0</v>
      </c>
      <c r="C72" s="2">
        <v>0</v>
      </c>
      <c r="D72" s="2">
        <v>0</v>
      </c>
      <c r="E72" s="2">
        <v>2</v>
      </c>
      <c r="F72" s="2">
        <v>2</v>
      </c>
      <c r="G72" s="2">
        <v>2</v>
      </c>
      <c r="H72" s="2">
        <v>0</v>
      </c>
      <c r="I72" s="2">
        <v>0</v>
      </c>
      <c r="J72" s="2">
        <v>3</v>
      </c>
      <c r="K72" s="2">
        <v>1</v>
      </c>
      <c r="L72" s="2">
        <v>1</v>
      </c>
      <c r="M72" s="2">
        <v>18</v>
      </c>
      <c r="N72" s="5">
        <v>0.4861111111111111</v>
      </c>
      <c r="O72" s="5">
        <v>0</v>
      </c>
      <c r="P72" s="5">
        <v>3.4027777777777775E-2</v>
      </c>
      <c r="Q72" s="5">
        <v>0.45208333333333334</v>
      </c>
      <c r="R72" s="2">
        <v>0</v>
      </c>
      <c r="S72" s="2">
        <v>0</v>
      </c>
      <c r="T72" s="2">
        <v>0</v>
      </c>
      <c r="U72">
        <v>1</v>
      </c>
    </row>
    <row r="73" spans="1:21" ht="13.5" thickBot="1">
      <c r="A73" s="6" t="s">
        <v>10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1</v>
      </c>
      <c r="H73" s="7">
        <v>0</v>
      </c>
      <c r="I73" s="7">
        <v>0</v>
      </c>
      <c r="J73" s="7">
        <v>4</v>
      </c>
      <c r="K73" s="7">
        <v>1</v>
      </c>
      <c r="L73" s="7">
        <v>0</v>
      </c>
      <c r="M73" s="7">
        <v>26</v>
      </c>
      <c r="N73" s="8">
        <v>0.84097222222222223</v>
      </c>
      <c r="O73" s="8">
        <v>0</v>
      </c>
      <c r="P73" s="8">
        <v>0.10486111111111111</v>
      </c>
      <c r="Q73" s="8">
        <v>0.73611111111111116</v>
      </c>
      <c r="R73" s="7">
        <v>0</v>
      </c>
      <c r="S73" s="7">
        <v>0</v>
      </c>
      <c r="T73" s="7">
        <v>0</v>
      </c>
      <c r="U73">
        <v>1</v>
      </c>
    </row>
    <row r="74" spans="1:21" ht="13.5" thickBot="1">
      <c r="A74" s="1" t="s">
        <v>12</v>
      </c>
      <c r="B74" s="2">
        <v>0</v>
      </c>
      <c r="C74" s="2">
        <v>0</v>
      </c>
      <c r="D74" s="2">
        <v>1</v>
      </c>
      <c r="E74" s="2">
        <v>1</v>
      </c>
      <c r="F74" s="2">
        <v>1</v>
      </c>
      <c r="G74" s="2">
        <v>3</v>
      </c>
      <c r="H74" s="2">
        <v>0</v>
      </c>
      <c r="I74" s="2">
        <v>0</v>
      </c>
      <c r="J74" s="2">
        <v>0</v>
      </c>
      <c r="K74" s="2">
        <v>0</v>
      </c>
      <c r="L74" s="2">
        <v>3</v>
      </c>
      <c r="M74" s="2">
        <v>25</v>
      </c>
      <c r="N74" s="5">
        <v>0.73472222222222217</v>
      </c>
      <c r="O74" s="5">
        <v>9.4444444444444442E-2</v>
      </c>
      <c r="P74" s="5">
        <v>0.10069444444444443</v>
      </c>
      <c r="Q74" s="5">
        <v>0.5395833333333333</v>
      </c>
      <c r="R74" s="2">
        <v>9</v>
      </c>
      <c r="S74" s="2">
        <v>6</v>
      </c>
      <c r="T74" s="2">
        <v>60</v>
      </c>
      <c r="U74">
        <v>1</v>
      </c>
    </row>
    <row r="75" spans="1:21" ht="13.5" thickBot="1">
      <c r="A75" s="6" t="s">
        <v>13</v>
      </c>
      <c r="B75" s="7">
        <v>0</v>
      </c>
      <c r="C75" s="7">
        <v>0</v>
      </c>
      <c r="D75" s="7">
        <v>0</v>
      </c>
      <c r="E75" s="7">
        <v>3</v>
      </c>
      <c r="F75" s="7">
        <v>3</v>
      </c>
      <c r="G75" s="7">
        <v>1</v>
      </c>
      <c r="H75" s="7">
        <v>0</v>
      </c>
      <c r="I75" s="7">
        <v>0</v>
      </c>
      <c r="J75" s="7">
        <v>0</v>
      </c>
      <c r="K75" s="7">
        <v>1</v>
      </c>
      <c r="L75" s="7">
        <v>2</v>
      </c>
      <c r="M75" s="7">
        <v>24</v>
      </c>
      <c r="N75" s="8">
        <v>0.67083333333333339</v>
      </c>
      <c r="O75" s="8">
        <v>5.486111111111111E-2</v>
      </c>
      <c r="P75" s="8">
        <v>0</v>
      </c>
      <c r="Q75" s="8">
        <v>0.61597222222222225</v>
      </c>
      <c r="R75" s="7">
        <v>0</v>
      </c>
      <c r="S75" s="7">
        <v>0</v>
      </c>
      <c r="T75" s="7">
        <v>0</v>
      </c>
      <c r="U75">
        <v>1</v>
      </c>
    </row>
    <row r="76" spans="1:21" ht="13.5" thickBot="1">
      <c r="A76" s="1" t="s">
        <v>14</v>
      </c>
      <c r="B76" s="2">
        <v>0</v>
      </c>
      <c r="C76" s="2">
        <v>0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2</v>
      </c>
      <c r="J76" s="2">
        <v>1</v>
      </c>
      <c r="K76" s="2">
        <v>2</v>
      </c>
      <c r="L76" s="2">
        <v>3</v>
      </c>
      <c r="M76" s="2">
        <v>28</v>
      </c>
      <c r="N76" s="5">
        <v>0.82847222222222217</v>
      </c>
      <c r="O76" s="5">
        <v>5.486111111111111E-2</v>
      </c>
      <c r="P76" s="5">
        <v>3.888888888888889E-2</v>
      </c>
      <c r="Q76" s="5">
        <v>0.73472222222222217</v>
      </c>
      <c r="R76" s="2">
        <v>7</v>
      </c>
      <c r="S76" s="2">
        <v>3</v>
      </c>
      <c r="T76" s="2">
        <v>70</v>
      </c>
      <c r="U76">
        <v>1</v>
      </c>
    </row>
    <row r="77" spans="1:21" ht="13.5" thickBot="1">
      <c r="A77" s="6" t="s">
        <v>15</v>
      </c>
      <c r="B77" s="7">
        <v>0</v>
      </c>
      <c r="C77" s="7">
        <v>0</v>
      </c>
      <c r="D77" s="7">
        <v>1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0</v>
      </c>
      <c r="K77" s="7">
        <v>0</v>
      </c>
      <c r="L77" s="7">
        <v>1</v>
      </c>
      <c r="M77" s="7">
        <v>29</v>
      </c>
      <c r="N77" s="8">
        <v>0.8965277777777777</v>
      </c>
      <c r="O77" s="8">
        <v>0</v>
      </c>
      <c r="P77" s="8">
        <v>0.14444444444444446</v>
      </c>
      <c r="Q77" s="8">
        <v>0.75208333333333333</v>
      </c>
      <c r="R77" s="7">
        <v>0</v>
      </c>
      <c r="S77" s="7">
        <v>0</v>
      </c>
      <c r="T77" s="7">
        <v>0</v>
      </c>
      <c r="U77">
        <v>1</v>
      </c>
    </row>
    <row r="78" spans="1:21" ht="13.5" thickBot="1">
      <c r="A78" s="1" t="s">
        <v>16</v>
      </c>
      <c r="B78" s="2">
        <v>0</v>
      </c>
      <c r="C78" s="2">
        <v>0</v>
      </c>
      <c r="D78" s="2">
        <v>1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2</v>
      </c>
      <c r="K78" s="2">
        <v>0</v>
      </c>
      <c r="L78" s="2">
        <v>0</v>
      </c>
      <c r="M78" s="2">
        <v>28</v>
      </c>
      <c r="N78" s="5">
        <v>0.86736111111111114</v>
      </c>
      <c r="O78" s="5">
        <v>0</v>
      </c>
      <c r="P78" s="5">
        <v>5.5555555555555552E-2</v>
      </c>
      <c r="Q78" s="5">
        <v>0.81180555555555556</v>
      </c>
      <c r="R78" s="2">
        <v>0</v>
      </c>
      <c r="S78" s="2">
        <v>0</v>
      </c>
      <c r="T78" s="2">
        <v>0</v>
      </c>
      <c r="U78">
        <v>1</v>
      </c>
    </row>
    <row r="79" spans="1:21" ht="13.5" thickBot="1">
      <c r="A79" s="6" t="s">
        <v>134</v>
      </c>
      <c r="B79" s="7">
        <v>0</v>
      </c>
      <c r="C79" s="7">
        <v>0</v>
      </c>
      <c r="D79" s="7">
        <v>0</v>
      </c>
      <c r="E79" s="7">
        <v>1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3</v>
      </c>
      <c r="L79" s="7">
        <v>0</v>
      </c>
      <c r="M79" s="7">
        <v>15</v>
      </c>
      <c r="N79" s="8">
        <v>0.48055555555555557</v>
      </c>
      <c r="O79" s="8">
        <v>0</v>
      </c>
      <c r="P79" s="8">
        <v>0</v>
      </c>
      <c r="Q79" s="8">
        <v>0.48055555555555557</v>
      </c>
      <c r="R79" s="7">
        <v>0</v>
      </c>
      <c r="S79" s="7">
        <v>1</v>
      </c>
      <c r="T79" s="7">
        <v>0</v>
      </c>
      <c r="U79">
        <v>1</v>
      </c>
    </row>
    <row r="80" spans="1:21" ht="13.5" thickBot="1">
      <c r="A80" s="1" t="s">
        <v>148</v>
      </c>
      <c r="B80" s="2">
        <v>0</v>
      </c>
      <c r="C80" s="2">
        <v>1</v>
      </c>
      <c r="D80" s="2">
        <v>1</v>
      </c>
      <c r="E80" s="2">
        <v>4</v>
      </c>
      <c r="F80" s="2">
        <v>4</v>
      </c>
      <c r="G80" s="2">
        <v>3</v>
      </c>
      <c r="H80" s="2">
        <v>0</v>
      </c>
      <c r="I80" s="2">
        <v>0</v>
      </c>
      <c r="J80" s="2">
        <v>2</v>
      </c>
      <c r="K80" s="2">
        <v>3</v>
      </c>
      <c r="L80" s="2">
        <v>0</v>
      </c>
      <c r="M80" s="2">
        <v>30</v>
      </c>
      <c r="N80" s="5">
        <v>0.98541666666666661</v>
      </c>
      <c r="O80" s="5">
        <v>9.4444444444444442E-2</v>
      </c>
      <c r="P80" s="5">
        <v>7.0833333333333331E-2</v>
      </c>
      <c r="Q80" s="5">
        <v>0.82013888888888886</v>
      </c>
      <c r="R80" s="2">
        <v>0</v>
      </c>
      <c r="S80" s="2">
        <v>0</v>
      </c>
      <c r="T80" s="2">
        <v>0</v>
      </c>
      <c r="U80">
        <v>1</v>
      </c>
    </row>
    <row r="81" spans="1:21">
      <c r="U81">
        <v>1</v>
      </c>
    </row>
    <row r="82" spans="1:21">
      <c r="A82" t="s">
        <v>158</v>
      </c>
      <c r="U82">
        <v>1</v>
      </c>
    </row>
    <row r="83" spans="1:21" ht="13.5" thickBot="1">
      <c r="A83" s="6" t="s">
        <v>66</v>
      </c>
      <c r="B83" s="7">
        <v>0</v>
      </c>
      <c r="C83" s="7">
        <v>0</v>
      </c>
      <c r="D83" s="7">
        <v>-1</v>
      </c>
      <c r="E83" s="7">
        <v>2</v>
      </c>
      <c r="F83" s="7">
        <v>4</v>
      </c>
      <c r="G83" s="7">
        <v>3</v>
      </c>
      <c r="H83" s="7">
        <v>0</v>
      </c>
      <c r="I83" s="7">
        <v>0</v>
      </c>
      <c r="J83" s="7">
        <v>1</v>
      </c>
      <c r="K83" s="7">
        <v>1</v>
      </c>
      <c r="L83" s="7">
        <v>1</v>
      </c>
      <c r="M83" s="7">
        <v>29</v>
      </c>
      <c r="N83" s="8">
        <v>0.80625000000000002</v>
      </c>
      <c r="O83" s="8">
        <v>9.930555555555555E-2</v>
      </c>
      <c r="P83" s="8">
        <v>0.11875000000000001</v>
      </c>
      <c r="Q83" s="8">
        <v>0.58819444444444446</v>
      </c>
      <c r="R83" s="7">
        <v>0</v>
      </c>
      <c r="S83" s="7">
        <v>0</v>
      </c>
      <c r="T83" s="7">
        <v>0</v>
      </c>
      <c r="U83">
        <v>1</v>
      </c>
    </row>
    <row r="84" spans="1:21" ht="13.5" thickBot="1">
      <c r="A84" s="1" t="s">
        <v>1</v>
      </c>
      <c r="B84" s="2">
        <v>2</v>
      </c>
      <c r="C84" s="2">
        <v>0</v>
      </c>
      <c r="D84" s="2">
        <v>-1</v>
      </c>
      <c r="E84" s="2">
        <v>5</v>
      </c>
      <c r="F84" s="2">
        <v>1</v>
      </c>
      <c r="G84" s="2">
        <v>1</v>
      </c>
      <c r="H84" s="2">
        <v>0</v>
      </c>
      <c r="I84" s="2">
        <v>0</v>
      </c>
      <c r="J84" s="2">
        <v>2</v>
      </c>
      <c r="K84" s="2">
        <v>0</v>
      </c>
      <c r="L84" s="2">
        <v>1</v>
      </c>
      <c r="M84" s="2">
        <v>25</v>
      </c>
      <c r="N84" s="5">
        <v>0.80902777777777779</v>
      </c>
      <c r="O84" s="5">
        <v>0.28194444444444444</v>
      </c>
      <c r="P84" s="5">
        <v>0</v>
      </c>
      <c r="Q84" s="5">
        <v>0.52708333333333335</v>
      </c>
      <c r="R84" s="2">
        <v>0</v>
      </c>
      <c r="S84" s="2">
        <v>0</v>
      </c>
      <c r="T84" s="2">
        <v>0</v>
      </c>
      <c r="U84">
        <v>1</v>
      </c>
    </row>
    <row r="85" spans="1:21" ht="13.5" thickBot="1">
      <c r="A85" s="6" t="s">
        <v>2</v>
      </c>
      <c r="B85" s="7">
        <v>0</v>
      </c>
      <c r="C85" s="7">
        <v>1</v>
      </c>
      <c r="D85" s="7">
        <v>-1</v>
      </c>
      <c r="E85" s="7">
        <v>3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1</v>
      </c>
      <c r="M85" s="7">
        <v>31</v>
      </c>
      <c r="N85" s="8">
        <v>0.81527777777777777</v>
      </c>
      <c r="O85" s="8">
        <v>0.16874999999999998</v>
      </c>
      <c r="P85" s="8">
        <v>0.11944444444444445</v>
      </c>
      <c r="Q85" s="8">
        <v>0.52708333333333335</v>
      </c>
      <c r="R85" s="7">
        <v>9</v>
      </c>
      <c r="S85" s="7">
        <v>9</v>
      </c>
      <c r="T85" s="7">
        <v>50</v>
      </c>
      <c r="U85">
        <v>1</v>
      </c>
    </row>
    <row r="86" spans="1:21" ht="13.5" thickBot="1">
      <c r="A86" s="1" t="s">
        <v>3</v>
      </c>
      <c r="B86" s="2">
        <v>0</v>
      </c>
      <c r="C86" s="2">
        <v>0</v>
      </c>
      <c r="D86" s="2">
        <v>2</v>
      </c>
      <c r="E86" s="2">
        <v>2</v>
      </c>
      <c r="F86" s="2">
        <v>1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31</v>
      </c>
      <c r="N86" s="5">
        <v>0.84652777777777777</v>
      </c>
      <c r="O86" s="5">
        <v>0.16874999999999998</v>
      </c>
      <c r="P86" s="5">
        <v>0.13472222222222222</v>
      </c>
      <c r="Q86" s="5">
        <v>0.54305555555555551</v>
      </c>
      <c r="R86" s="2">
        <v>0</v>
      </c>
      <c r="S86" s="2">
        <v>0</v>
      </c>
      <c r="T86" s="2">
        <v>0</v>
      </c>
      <c r="U86">
        <v>1</v>
      </c>
    </row>
    <row r="87" spans="1:21" ht="13.5" thickBot="1">
      <c r="A87" s="6" t="s">
        <v>123</v>
      </c>
      <c r="B87" s="7">
        <v>0</v>
      </c>
      <c r="C87" s="7">
        <v>0</v>
      </c>
      <c r="D87" s="7">
        <v>0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7">
        <v>0</v>
      </c>
      <c r="L87" s="7">
        <v>0</v>
      </c>
      <c r="M87" s="7">
        <v>6</v>
      </c>
      <c r="N87" s="8">
        <v>0.17986111111111111</v>
      </c>
      <c r="O87" s="8">
        <v>0</v>
      </c>
      <c r="P87" s="8">
        <v>0</v>
      </c>
      <c r="Q87" s="8">
        <v>0.17986111111111111</v>
      </c>
      <c r="R87" s="7">
        <v>0</v>
      </c>
      <c r="S87" s="7">
        <v>2</v>
      </c>
      <c r="T87" s="7">
        <v>0</v>
      </c>
      <c r="U87">
        <v>1</v>
      </c>
    </row>
    <row r="88" spans="1:21" ht="13.5" thickBot="1">
      <c r="A88" s="1" t="s">
        <v>133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2</v>
      </c>
      <c r="J88" s="2">
        <v>0</v>
      </c>
      <c r="K88" s="2">
        <v>0</v>
      </c>
      <c r="L88" s="2">
        <v>2</v>
      </c>
      <c r="M88" s="2">
        <v>9</v>
      </c>
      <c r="N88" s="5">
        <v>0.25555555555555559</v>
      </c>
      <c r="O88" s="5">
        <v>0</v>
      </c>
      <c r="P88" s="5">
        <v>0</v>
      </c>
      <c r="Q88" s="5">
        <v>0.25555555555555559</v>
      </c>
      <c r="R88" s="2">
        <v>0</v>
      </c>
      <c r="S88" s="2">
        <v>0</v>
      </c>
      <c r="T88" s="2">
        <v>0</v>
      </c>
      <c r="U88">
        <v>1</v>
      </c>
    </row>
    <row r="89" spans="1:21" ht="13.5" thickBot="1">
      <c r="A89" s="6" t="s">
        <v>4</v>
      </c>
      <c r="B89" s="7">
        <v>0</v>
      </c>
      <c r="C89" s="7">
        <v>1</v>
      </c>
      <c r="D89" s="7">
        <v>-1</v>
      </c>
      <c r="E89" s="7">
        <v>1</v>
      </c>
      <c r="F89" s="7">
        <v>0</v>
      </c>
      <c r="G89" s="7">
        <v>0</v>
      </c>
      <c r="H89" s="7">
        <v>1</v>
      </c>
      <c r="I89" s="7">
        <v>2</v>
      </c>
      <c r="J89" s="7">
        <v>2</v>
      </c>
      <c r="K89" s="7">
        <v>0</v>
      </c>
      <c r="L89" s="7">
        <v>3</v>
      </c>
      <c r="M89" s="7">
        <v>27</v>
      </c>
      <c r="N89" s="8">
        <v>0.77569444444444446</v>
      </c>
      <c r="O89" s="8">
        <v>0.16111111111111112</v>
      </c>
      <c r="P89" s="8">
        <v>9.1666666666666674E-2</v>
      </c>
      <c r="Q89" s="8">
        <v>0.5229166666666667</v>
      </c>
      <c r="R89" s="7">
        <v>0</v>
      </c>
      <c r="S89" s="7">
        <v>1</v>
      </c>
      <c r="T89" s="7">
        <v>0</v>
      </c>
      <c r="U89">
        <v>1</v>
      </c>
    </row>
    <row r="90" spans="1:21" ht="13.5" thickBot="1">
      <c r="A90" s="1" t="s">
        <v>6</v>
      </c>
      <c r="B90" s="2">
        <v>0</v>
      </c>
      <c r="C90" s="2">
        <v>1</v>
      </c>
      <c r="D90" s="2">
        <v>1</v>
      </c>
      <c r="E90" s="2">
        <v>6</v>
      </c>
      <c r="F90" s="2">
        <v>2</v>
      </c>
      <c r="G90" s="2">
        <v>0</v>
      </c>
      <c r="H90" s="2">
        <v>0</v>
      </c>
      <c r="I90" s="2">
        <v>0</v>
      </c>
      <c r="J90" s="2">
        <v>4</v>
      </c>
      <c r="K90" s="2">
        <v>1</v>
      </c>
      <c r="L90" s="2">
        <v>1</v>
      </c>
      <c r="M90" s="2">
        <v>34</v>
      </c>
      <c r="N90" s="4">
        <v>1.148611111111111</v>
      </c>
      <c r="O90" s="5">
        <v>0.35069444444444442</v>
      </c>
      <c r="P90" s="5">
        <v>0.14791666666666667</v>
      </c>
      <c r="Q90" s="5">
        <v>0.65</v>
      </c>
      <c r="R90" s="2">
        <v>2</v>
      </c>
      <c r="S90" s="2">
        <v>0</v>
      </c>
      <c r="T90" s="2">
        <v>100</v>
      </c>
      <c r="U90">
        <v>1</v>
      </c>
    </row>
    <row r="91" spans="1:21" ht="13.5" thickBot="1">
      <c r="A91" s="6" t="s">
        <v>25</v>
      </c>
      <c r="B91" s="7">
        <v>0</v>
      </c>
      <c r="C91" s="7">
        <v>0</v>
      </c>
      <c r="D91" s="7">
        <v>0</v>
      </c>
      <c r="E91" s="7">
        <v>3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11</v>
      </c>
      <c r="N91" s="8">
        <v>0.3527777777777778</v>
      </c>
      <c r="O91" s="8">
        <v>0</v>
      </c>
      <c r="P91" s="8">
        <v>0.15625</v>
      </c>
      <c r="Q91" s="8">
        <v>0.19652777777777777</v>
      </c>
      <c r="R91" s="7">
        <v>1</v>
      </c>
      <c r="S91" s="7">
        <v>1</v>
      </c>
      <c r="T91" s="7">
        <v>50</v>
      </c>
      <c r="U91">
        <v>1</v>
      </c>
    </row>
    <row r="92" spans="1:21" ht="13.5" thickBot="1">
      <c r="A92" s="1" t="s">
        <v>9</v>
      </c>
      <c r="B92" s="2">
        <v>1</v>
      </c>
      <c r="C92" s="2">
        <v>0</v>
      </c>
      <c r="D92" s="2">
        <v>1</v>
      </c>
      <c r="E92" s="2">
        <v>1</v>
      </c>
      <c r="F92" s="2">
        <v>0</v>
      </c>
      <c r="G92" s="2">
        <v>1</v>
      </c>
      <c r="H92" s="2">
        <v>0</v>
      </c>
      <c r="I92" s="2">
        <v>0</v>
      </c>
      <c r="J92" s="2">
        <v>2</v>
      </c>
      <c r="K92" s="2">
        <v>1</v>
      </c>
      <c r="L92" s="2">
        <v>0</v>
      </c>
      <c r="M92" s="2">
        <v>17</v>
      </c>
      <c r="N92" s="5">
        <v>0.44513888888888892</v>
      </c>
      <c r="O92" s="5">
        <v>0</v>
      </c>
      <c r="P92" s="5">
        <v>3.6805555555555557E-2</v>
      </c>
      <c r="Q92" s="5">
        <v>0.40833333333333338</v>
      </c>
      <c r="R92" s="2">
        <v>0</v>
      </c>
      <c r="S92" s="2">
        <v>1</v>
      </c>
      <c r="T92" s="2">
        <v>0</v>
      </c>
      <c r="U92">
        <v>1</v>
      </c>
    </row>
    <row r="93" spans="1:21" ht="13.5" thickBot="1">
      <c r="A93" s="6" t="s">
        <v>10</v>
      </c>
      <c r="B93" s="7">
        <v>0</v>
      </c>
      <c r="C93" s="7">
        <v>0</v>
      </c>
      <c r="D93" s="7">
        <v>-1</v>
      </c>
      <c r="E93" s="7">
        <v>0</v>
      </c>
      <c r="F93" s="7">
        <v>0</v>
      </c>
      <c r="G93" s="7">
        <v>2</v>
      </c>
      <c r="H93" s="7">
        <v>1</v>
      </c>
      <c r="I93" s="7">
        <v>2</v>
      </c>
      <c r="J93" s="7">
        <v>5</v>
      </c>
      <c r="K93" s="7">
        <v>0</v>
      </c>
      <c r="L93" s="7">
        <v>0</v>
      </c>
      <c r="M93" s="7">
        <v>22</v>
      </c>
      <c r="N93" s="8">
        <v>0.65833333333333333</v>
      </c>
      <c r="O93" s="8">
        <v>0</v>
      </c>
      <c r="P93" s="8">
        <v>0.14305555555555557</v>
      </c>
      <c r="Q93" s="8">
        <v>0.51527777777777783</v>
      </c>
      <c r="R93" s="7">
        <v>0</v>
      </c>
      <c r="S93" s="7">
        <v>0</v>
      </c>
      <c r="T93" s="7">
        <v>0</v>
      </c>
      <c r="U93">
        <v>1</v>
      </c>
    </row>
    <row r="94" spans="1:21" ht="13.5" thickBot="1">
      <c r="A94" s="1" t="s">
        <v>12</v>
      </c>
      <c r="B94" s="2">
        <v>0</v>
      </c>
      <c r="C94" s="2">
        <v>0</v>
      </c>
      <c r="D94" s="2">
        <v>1</v>
      </c>
      <c r="E94" s="2">
        <v>5</v>
      </c>
      <c r="F94" s="2">
        <v>1</v>
      </c>
      <c r="G94" s="2">
        <v>2</v>
      </c>
      <c r="H94" s="2">
        <v>1</v>
      </c>
      <c r="I94" s="2">
        <v>2</v>
      </c>
      <c r="J94" s="2">
        <v>1</v>
      </c>
      <c r="K94" s="2">
        <v>0</v>
      </c>
      <c r="L94" s="2">
        <v>1</v>
      </c>
      <c r="M94" s="2">
        <v>30</v>
      </c>
      <c r="N94" s="5">
        <v>0.97569444444444453</v>
      </c>
      <c r="O94" s="5">
        <v>0.35902777777777778</v>
      </c>
      <c r="P94" s="5">
        <v>0.11666666666666665</v>
      </c>
      <c r="Q94" s="5">
        <v>0.5</v>
      </c>
      <c r="R94" s="2">
        <v>10</v>
      </c>
      <c r="S94" s="2">
        <v>6</v>
      </c>
      <c r="T94" s="2">
        <v>62.5</v>
      </c>
      <c r="U94">
        <v>1</v>
      </c>
    </row>
    <row r="95" spans="1:21" ht="13.5" thickBot="1">
      <c r="A95" s="6" t="s">
        <v>13</v>
      </c>
      <c r="B95" s="7">
        <v>1</v>
      </c>
      <c r="C95" s="7">
        <v>0</v>
      </c>
      <c r="D95" s="7">
        <v>1</v>
      </c>
      <c r="E95" s="7">
        <v>4</v>
      </c>
      <c r="F95" s="7">
        <v>2</v>
      </c>
      <c r="G95" s="7">
        <v>0</v>
      </c>
      <c r="H95" s="7">
        <v>1</v>
      </c>
      <c r="I95" s="7">
        <v>2</v>
      </c>
      <c r="J95" s="7">
        <v>0</v>
      </c>
      <c r="K95" s="7">
        <v>0</v>
      </c>
      <c r="L95" s="7">
        <v>0</v>
      </c>
      <c r="M95" s="7">
        <v>23</v>
      </c>
      <c r="N95" s="8">
        <v>0.6645833333333333</v>
      </c>
      <c r="O95" s="8">
        <v>0.17361111111111113</v>
      </c>
      <c r="P95" s="8">
        <v>0</v>
      </c>
      <c r="Q95" s="8">
        <v>0.4909722222222222</v>
      </c>
      <c r="R95" s="7">
        <v>0</v>
      </c>
      <c r="S95" s="7">
        <v>0</v>
      </c>
      <c r="T95" s="7">
        <v>0</v>
      </c>
      <c r="U95">
        <v>1</v>
      </c>
    </row>
    <row r="96" spans="1:21" ht="13.5" thickBot="1">
      <c r="A96" s="1" t="s">
        <v>14</v>
      </c>
      <c r="B96" s="2">
        <v>0</v>
      </c>
      <c r="C96" s="2">
        <v>2</v>
      </c>
      <c r="D96" s="2">
        <v>1</v>
      </c>
      <c r="E96" s="2">
        <v>4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31</v>
      </c>
      <c r="N96" s="4">
        <v>1.0534722222222224</v>
      </c>
      <c r="O96" s="5">
        <v>0.32430555555555557</v>
      </c>
      <c r="P96" s="5">
        <v>0.12013888888888889</v>
      </c>
      <c r="Q96" s="5">
        <v>0.60902777777777783</v>
      </c>
      <c r="R96" s="2">
        <v>12</v>
      </c>
      <c r="S96" s="2">
        <v>13</v>
      </c>
      <c r="T96" s="2">
        <v>48</v>
      </c>
      <c r="U96">
        <v>1</v>
      </c>
    </row>
    <row r="97" spans="1:21" ht="13.5" thickBot="1">
      <c r="A97" s="6" t="s">
        <v>15</v>
      </c>
      <c r="B97" s="7">
        <v>0</v>
      </c>
      <c r="C97" s="7">
        <v>0</v>
      </c>
      <c r="D97" s="7">
        <v>2</v>
      </c>
      <c r="E97" s="7">
        <v>1</v>
      </c>
      <c r="F97" s="7">
        <v>2</v>
      </c>
      <c r="G97" s="7">
        <v>1</v>
      </c>
      <c r="H97" s="7">
        <v>2</v>
      </c>
      <c r="I97" s="7">
        <v>4</v>
      </c>
      <c r="J97" s="7">
        <v>0</v>
      </c>
      <c r="K97" s="7">
        <v>1</v>
      </c>
      <c r="L97" s="7">
        <v>0</v>
      </c>
      <c r="M97" s="7">
        <v>33</v>
      </c>
      <c r="N97" s="8">
        <v>0.82291666666666663</v>
      </c>
      <c r="O97" s="8">
        <v>0</v>
      </c>
      <c r="P97" s="8">
        <v>0.13819444444444443</v>
      </c>
      <c r="Q97" s="8">
        <v>0.68472222222222223</v>
      </c>
      <c r="R97" s="7">
        <v>0</v>
      </c>
      <c r="S97" s="7">
        <v>0</v>
      </c>
      <c r="T97" s="7">
        <v>0</v>
      </c>
      <c r="U97">
        <v>1</v>
      </c>
    </row>
    <row r="98" spans="1:21" ht="13.5" thickBot="1">
      <c r="A98" s="1" t="s">
        <v>16</v>
      </c>
      <c r="B98" s="2">
        <v>0</v>
      </c>
      <c r="C98" s="2">
        <v>0</v>
      </c>
      <c r="D98" s="2">
        <v>0</v>
      </c>
      <c r="E98" s="2">
        <v>3</v>
      </c>
      <c r="F98" s="2">
        <v>1</v>
      </c>
      <c r="G98" s="2">
        <v>0</v>
      </c>
      <c r="H98" s="2">
        <v>2</v>
      </c>
      <c r="I98" s="2">
        <v>4</v>
      </c>
      <c r="J98" s="2">
        <v>2</v>
      </c>
      <c r="K98" s="2">
        <v>0</v>
      </c>
      <c r="L98" s="2">
        <v>3</v>
      </c>
      <c r="M98" s="2">
        <v>27</v>
      </c>
      <c r="N98" s="5">
        <v>0.67291666666666661</v>
      </c>
      <c r="O98" s="5">
        <v>8.3333333333333332E-3</v>
      </c>
      <c r="P98" s="5">
        <v>0.11319444444444444</v>
      </c>
      <c r="Q98" s="5">
        <v>0.55138888888888882</v>
      </c>
      <c r="R98" s="2">
        <v>0</v>
      </c>
      <c r="S98" s="2">
        <v>0</v>
      </c>
      <c r="T98" s="2">
        <v>0</v>
      </c>
      <c r="U98">
        <v>1</v>
      </c>
    </row>
    <row r="99" spans="1:21" ht="13.5" thickBot="1">
      <c r="A99" s="6" t="s">
        <v>134</v>
      </c>
      <c r="B99" s="7">
        <v>0</v>
      </c>
      <c r="C99" s="7">
        <v>1</v>
      </c>
      <c r="D99" s="7">
        <v>1</v>
      </c>
      <c r="E99" s="7">
        <v>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1</v>
      </c>
      <c r="M99" s="7">
        <v>16</v>
      </c>
      <c r="N99" s="8">
        <v>0.4993055555555555</v>
      </c>
      <c r="O99" s="8">
        <v>3.1944444444444449E-2</v>
      </c>
      <c r="P99" s="8">
        <v>0</v>
      </c>
      <c r="Q99" s="8">
        <v>0.46736111111111112</v>
      </c>
      <c r="R99" s="7">
        <v>0</v>
      </c>
      <c r="S99" s="7">
        <v>0</v>
      </c>
      <c r="T99" s="7">
        <v>0</v>
      </c>
      <c r="U99">
        <v>1</v>
      </c>
    </row>
    <row r="100" spans="1:21" ht="13.5" thickBot="1">
      <c r="A100" s="1" t="s">
        <v>148</v>
      </c>
      <c r="B100" s="2">
        <v>0</v>
      </c>
      <c r="C100" s="2">
        <v>2</v>
      </c>
      <c r="D100" s="2">
        <v>0</v>
      </c>
      <c r="E100" s="2">
        <v>5</v>
      </c>
      <c r="F100" s="2">
        <v>0</v>
      </c>
      <c r="G100" s="2">
        <v>4</v>
      </c>
      <c r="H100" s="2">
        <v>0</v>
      </c>
      <c r="I100" s="2">
        <v>0</v>
      </c>
      <c r="J100" s="2">
        <v>1</v>
      </c>
      <c r="K100" s="2">
        <v>1</v>
      </c>
      <c r="L100" s="2">
        <v>2</v>
      </c>
      <c r="M100" s="2">
        <v>34</v>
      </c>
      <c r="N100" s="4">
        <v>1.1145833333333333</v>
      </c>
      <c r="O100" s="5">
        <v>0.30833333333333335</v>
      </c>
      <c r="P100" s="5">
        <v>0.14097222222222222</v>
      </c>
      <c r="Q100" s="5">
        <v>0.66527777777777775</v>
      </c>
      <c r="R100" s="2">
        <v>0</v>
      </c>
      <c r="S100" s="2">
        <v>0</v>
      </c>
      <c r="T100" s="2">
        <v>0</v>
      </c>
      <c r="U100">
        <v>1</v>
      </c>
    </row>
    <row r="101" spans="1:21">
      <c r="U101">
        <v>1</v>
      </c>
    </row>
    <row r="102" spans="1:21">
      <c r="A102" t="s">
        <v>159</v>
      </c>
      <c r="U102">
        <v>1</v>
      </c>
    </row>
    <row r="103" spans="1:21" ht="13.5" thickBot="1">
      <c r="A103" s="6" t="s">
        <v>0</v>
      </c>
      <c r="B103" s="7">
        <v>0</v>
      </c>
      <c r="C103" s="7">
        <v>2</v>
      </c>
      <c r="D103" s="7">
        <v>1</v>
      </c>
      <c r="E103" s="7">
        <v>2</v>
      </c>
      <c r="F103" s="7">
        <v>0</v>
      </c>
      <c r="G103" s="7">
        <v>2</v>
      </c>
      <c r="H103" s="7">
        <v>0</v>
      </c>
      <c r="I103" s="7">
        <v>0</v>
      </c>
      <c r="J103" s="7">
        <v>0</v>
      </c>
      <c r="K103" s="7">
        <v>0</v>
      </c>
      <c r="L103" s="7">
        <v>1</v>
      </c>
      <c r="M103" s="7">
        <v>26</v>
      </c>
      <c r="N103" s="8">
        <v>0.93333333333333324</v>
      </c>
      <c r="O103" s="8">
        <v>0.12291666666666667</v>
      </c>
      <c r="P103" s="8">
        <v>2.9861111111111113E-2</v>
      </c>
      <c r="Q103" s="8">
        <v>0.78055555555555556</v>
      </c>
      <c r="R103" s="7">
        <v>0</v>
      </c>
      <c r="S103" s="7">
        <v>0</v>
      </c>
      <c r="T103" s="7">
        <v>0</v>
      </c>
      <c r="U103">
        <v>1</v>
      </c>
    </row>
    <row r="104" spans="1:21" ht="13.5" thickBot="1">
      <c r="A104" s="1" t="s">
        <v>66</v>
      </c>
      <c r="B104" s="2">
        <v>0</v>
      </c>
      <c r="C104" s="2">
        <v>0</v>
      </c>
      <c r="D104" s="2">
        <v>0</v>
      </c>
      <c r="E104" s="2">
        <v>0</v>
      </c>
      <c r="F104" s="2">
        <v>1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6</v>
      </c>
      <c r="N104" s="5">
        <v>0.20555555555555557</v>
      </c>
      <c r="O104" s="5">
        <v>0</v>
      </c>
      <c r="P104" s="5">
        <v>0</v>
      </c>
      <c r="Q104" s="5">
        <v>0.20555555555555557</v>
      </c>
      <c r="R104" s="2">
        <v>0</v>
      </c>
      <c r="S104" s="2">
        <v>0</v>
      </c>
      <c r="T104" s="2">
        <v>0</v>
      </c>
      <c r="U104">
        <v>1</v>
      </c>
    </row>
    <row r="105" spans="1:21" ht="13.5" thickBot="1">
      <c r="A105" s="6" t="s">
        <v>1</v>
      </c>
      <c r="B105" s="7">
        <v>1</v>
      </c>
      <c r="C105" s="7">
        <v>0</v>
      </c>
      <c r="D105" s="7">
        <v>-2</v>
      </c>
      <c r="E105" s="7">
        <v>4</v>
      </c>
      <c r="F105" s="7">
        <v>0</v>
      </c>
      <c r="G105" s="7">
        <v>0</v>
      </c>
      <c r="H105" s="7">
        <v>0</v>
      </c>
      <c r="I105" s="7">
        <v>0</v>
      </c>
      <c r="J105" s="7">
        <v>3</v>
      </c>
      <c r="K105" s="7">
        <v>4</v>
      </c>
      <c r="L105" s="7">
        <v>0</v>
      </c>
      <c r="M105" s="7">
        <v>26</v>
      </c>
      <c r="N105" s="8">
        <v>0.81666666666666676</v>
      </c>
      <c r="O105" s="8">
        <v>7.6388888888888895E-2</v>
      </c>
      <c r="P105" s="8">
        <v>0</v>
      </c>
      <c r="Q105" s="8">
        <v>0.7402777777777777</v>
      </c>
      <c r="R105" s="7">
        <v>0</v>
      </c>
      <c r="S105" s="7">
        <v>1</v>
      </c>
      <c r="T105" s="7">
        <v>0</v>
      </c>
      <c r="U105">
        <v>1</v>
      </c>
    </row>
    <row r="106" spans="1:21" ht="13.5" thickBot="1">
      <c r="A106" s="1" t="s">
        <v>2</v>
      </c>
      <c r="B106" s="2">
        <v>0</v>
      </c>
      <c r="C106" s="2">
        <v>1</v>
      </c>
      <c r="D106" s="2">
        <v>-2</v>
      </c>
      <c r="E106" s="2">
        <v>0</v>
      </c>
      <c r="F106" s="2">
        <v>1</v>
      </c>
      <c r="G106" s="2">
        <v>1</v>
      </c>
      <c r="H106" s="2">
        <v>1</v>
      </c>
      <c r="I106" s="2">
        <v>2</v>
      </c>
      <c r="J106" s="2">
        <v>0</v>
      </c>
      <c r="K106" s="2">
        <v>0</v>
      </c>
      <c r="L106" s="2">
        <v>1</v>
      </c>
      <c r="M106" s="2">
        <v>25</v>
      </c>
      <c r="N106" s="5">
        <v>0.75138888888888899</v>
      </c>
      <c r="O106" s="5">
        <v>6.25E-2</v>
      </c>
      <c r="P106" s="5">
        <v>0</v>
      </c>
      <c r="Q106" s="5">
        <v>0.68888888888888899</v>
      </c>
      <c r="R106" s="2">
        <v>5</v>
      </c>
      <c r="S106" s="2">
        <v>10</v>
      </c>
      <c r="T106" s="2">
        <v>33.299999999999997</v>
      </c>
      <c r="U106">
        <v>1</v>
      </c>
    </row>
    <row r="107" spans="1:21" ht="13.5" thickBot="1">
      <c r="A107" s="6" t="s">
        <v>3</v>
      </c>
      <c r="B107" s="7">
        <v>0</v>
      </c>
      <c r="C107" s="7">
        <v>0</v>
      </c>
      <c r="D107" s="7">
        <v>0</v>
      </c>
      <c r="E107" s="7">
        <v>2</v>
      </c>
      <c r="F107" s="7">
        <v>1</v>
      </c>
      <c r="G107" s="7">
        <v>2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24</v>
      </c>
      <c r="N107" s="8">
        <v>0.72638888888888886</v>
      </c>
      <c r="O107" s="8">
        <v>3.125E-2</v>
      </c>
      <c r="P107" s="8">
        <v>1.9444444444444445E-2</v>
      </c>
      <c r="Q107" s="8">
        <v>0.67569444444444438</v>
      </c>
      <c r="R107" s="7">
        <v>0</v>
      </c>
      <c r="S107" s="7">
        <v>0</v>
      </c>
      <c r="T107" s="7">
        <v>0</v>
      </c>
      <c r="U107">
        <v>1</v>
      </c>
    </row>
    <row r="108" spans="1:21" ht="13.5" thickBot="1">
      <c r="A108" s="1" t="s">
        <v>133</v>
      </c>
      <c r="B108" s="2">
        <v>1</v>
      </c>
      <c r="C108" s="2">
        <v>0</v>
      </c>
      <c r="D108" s="2">
        <v>1</v>
      </c>
      <c r="E108" s="2">
        <v>4</v>
      </c>
      <c r="F108" s="2">
        <v>1</v>
      </c>
      <c r="G108" s="2">
        <v>0</v>
      </c>
      <c r="H108" s="2">
        <v>2</v>
      </c>
      <c r="I108" s="2">
        <v>7</v>
      </c>
      <c r="J108" s="2">
        <v>3</v>
      </c>
      <c r="K108" s="2">
        <v>0</v>
      </c>
      <c r="L108" s="2">
        <v>0</v>
      </c>
      <c r="M108" s="2">
        <v>17</v>
      </c>
      <c r="N108" s="5">
        <v>0.49583333333333335</v>
      </c>
      <c r="O108" s="5">
        <v>0</v>
      </c>
      <c r="P108" s="5">
        <v>0</v>
      </c>
      <c r="Q108" s="5">
        <v>0.49583333333333335</v>
      </c>
      <c r="R108" s="2">
        <v>0</v>
      </c>
      <c r="S108" s="2">
        <v>0</v>
      </c>
      <c r="T108" s="2">
        <v>0</v>
      </c>
      <c r="U108">
        <v>1</v>
      </c>
    </row>
    <row r="109" spans="1:21" ht="13.5" thickBot="1">
      <c r="A109" s="6" t="s">
        <v>4</v>
      </c>
      <c r="B109" s="7">
        <v>0</v>
      </c>
      <c r="C109" s="7">
        <v>0</v>
      </c>
      <c r="D109" s="7">
        <v>-2</v>
      </c>
      <c r="E109" s="7">
        <v>2</v>
      </c>
      <c r="F109" s="7">
        <v>0</v>
      </c>
      <c r="G109" s="7">
        <v>0</v>
      </c>
      <c r="H109" s="7">
        <v>0</v>
      </c>
      <c r="I109" s="7">
        <v>0</v>
      </c>
      <c r="J109" s="7">
        <v>6</v>
      </c>
      <c r="K109" s="7">
        <v>0</v>
      </c>
      <c r="L109" s="7">
        <v>1</v>
      </c>
      <c r="M109" s="7">
        <v>25</v>
      </c>
      <c r="N109" s="8">
        <v>0.80625000000000002</v>
      </c>
      <c r="O109" s="8">
        <v>8.1250000000000003E-2</v>
      </c>
      <c r="P109" s="8">
        <v>2.361111111111111E-2</v>
      </c>
      <c r="Q109" s="8">
        <v>0.70138888888888884</v>
      </c>
      <c r="R109" s="7">
        <v>0</v>
      </c>
      <c r="S109" s="7">
        <v>0</v>
      </c>
      <c r="T109" s="7">
        <v>0</v>
      </c>
      <c r="U109">
        <v>1</v>
      </c>
    </row>
    <row r="110" spans="1:21" ht="13.5" thickBot="1">
      <c r="A110" s="1" t="s">
        <v>6</v>
      </c>
      <c r="B110" s="2">
        <v>0</v>
      </c>
      <c r="C110" s="2">
        <v>0</v>
      </c>
      <c r="D110" s="2">
        <v>0</v>
      </c>
      <c r="E110" s="2">
        <v>3</v>
      </c>
      <c r="F110" s="2">
        <v>1</v>
      </c>
      <c r="G110" s="2">
        <v>0</v>
      </c>
      <c r="H110" s="2">
        <v>0</v>
      </c>
      <c r="I110" s="2">
        <v>0</v>
      </c>
      <c r="J110" s="2">
        <v>4</v>
      </c>
      <c r="K110" s="2">
        <v>1</v>
      </c>
      <c r="L110" s="2">
        <v>4</v>
      </c>
      <c r="M110" s="2">
        <v>30</v>
      </c>
      <c r="N110" s="4">
        <v>1.0680555555555555</v>
      </c>
      <c r="O110" s="5">
        <v>0.1111111111111111</v>
      </c>
      <c r="P110" s="5">
        <v>3.8194444444444441E-2</v>
      </c>
      <c r="Q110" s="5">
        <v>0.91875000000000007</v>
      </c>
      <c r="R110" s="2">
        <v>2</v>
      </c>
      <c r="S110" s="2">
        <v>1</v>
      </c>
      <c r="T110" s="2">
        <v>66.7</v>
      </c>
      <c r="U110">
        <v>1</v>
      </c>
    </row>
    <row r="111" spans="1:21" ht="13.5" thickBot="1">
      <c r="A111" s="6" t="s">
        <v>25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3</v>
      </c>
      <c r="K111" s="7">
        <v>0</v>
      </c>
      <c r="L111" s="7">
        <v>0</v>
      </c>
      <c r="M111" s="7">
        <v>11</v>
      </c>
      <c r="N111" s="8">
        <v>0.37013888888888885</v>
      </c>
      <c r="O111" s="8">
        <v>0</v>
      </c>
      <c r="P111" s="8">
        <v>2.1527777777777781E-2</v>
      </c>
      <c r="Q111" s="8">
        <v>0.34861111111111115</v>
      </c>
      <c r="R111" s="7">
        <v>0</v>
      </c>
      <c r="S111" s="7">
        <v>0</v>
      </c>
      <c r="T111" s="7">
        <v>0</v>
      </c>
      <c r="U111">
        <v>1</v>
      </c>
    </row>
    <row r="112" spans="1:21" ht="13.5" thickBot="1">
      <c r="A112" s="1" t="s">
        <v>9</v>
      </c>
      <c r="B112" s="2">
        <v>0</v>
      </c>
      <c r="C112" s="2">
        <v>1</v>
      </c>
      <c r="D112" s="2">
        <v>1</v>
      </c>
      <c r="E112" s="2">
        <v>2</v>
      </c>
      <c r="F112" s="2">
        <v>2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22</v>
      </c>
      <c r="N112" s="5">
        <v>0.58263888888888882</v>
      </c>
      <c r="O112" s="5">
        <v>0</v>
      </c>
      <c r="P112" s="5">
        <v>2.1527777777777781E-2</v>
      </c>
      <c r="Q112" s="5">
        <v>0.56111111111111112</v>
      </c>
      <c r="R112" s="2">
        <v>0</v>
      </c>
      <c r="S112" s="2">
        <v>0</v>
      </c>
      <c r="T112" s="2">
        <v>0</v>
      </c>
      <c r="U112">
        <v>1</v>
      </c>
    </row>
    <row r="113" spans="1:21" ht="13.5" thickBot="1">
      <c r="A113" s="6" t="s">
        <v>10</v>
      </c>
      <c r="B113" s="7">
        <v>0</v>
      </c>
      <c r="C113" s="7">
        <v>0</v>
      </c>
      <c r="D113" s="7">
        <v>1</v>
      </c>
      <c r="E113" s="7">
        <v>2</v>
      </c>
      <c r="F113" s="7">
        <v>0</v>
      </c>
      <c r="G113" s="7">
        <v>2</v>
      </c>
      <c r="H113" s="7">
        <v>0</v>
      </c>
      <c r="I113" s="7">
        <v>0</v>
      </c>
      <c r="J113" s="7">
        <v>5</v>
      </c>
      <c r="K113" s="7">
        <v>1</v>
      </c>
      <c r="L113" s="7">
        <v>2</v>
      </c>
      <c r="M113" s="7">
        <v>25</v>
      </c>
      <c r="N113" s="8">
        <v>0.74236111111111114</v>
      </c>
      <c r="O113" s="8">
        <v>0</v>
      </c>
      <c r="P113" s="8">
        <v>1.8749999999999999E-2</v>
      </c>
      <c r="Q113" s="8">
        <v>0.72361111111111109</v>
      </c>
      <c r="R113" s="7">
        <v>0</v>
      </c>
      <c r="S113" s="7">
        <v>0</v>
      </c>
      <c r="T113" s="7">
        <v>0</v>
      </c>
      <c r="U113">
        <v>1</v>
      </c>
    </row>
    <row r="114" spans="1:21" ht="13.5" thickBot="1">
      <c r="A114" s="1" t="s">
        <v>12</v>
      </c>
      <c r="B114" s="2">
        <v>0</v>
      </c>
      <c r="C114" s="2">
        <v>0</v>
      </c>
      <c r="D114" s="2">
        <v>1</v>
      </c>
      <c r="E114" s="2">
        <v>4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26</v>
      </c>
      <c r="N114" s="5">
        <v>0.85138888888888886</v>
      </c>
      <c r="O114" s="5">
        <v>0.13402777777777777</v>
      </c>
      <c r="P114" s="5">
        <v>3.8194444444444441E-2</v>
      </c>
      <c r="Q114" s="5">
        <v>0.6791666666666667</v>
      </c>
      <c r="R114" s="2">
        <v>8</v>
      </c>
      <c r="S114" s="2">
        <v>1</v>
      </c>
      <c r="T114" s="2">
        <v>88.9</v>
      </c>
      <c r="U114">
        <v>1</v>
      </c>
    </row>
    <row r="115" spans="1:21" ht="13.5" thickBot="1">
      <c r="A115" s="6" t="s">
        <v>13</v>
      </c>
      <c r="B115" s="7">
        <v>0</v>
      </c>
      <c r="C115" s="7">
        <v>0</v>
      </c>
      <c r="D115" s="7">
        <v>0</v>
      </c>
      <c r="E115" s="7">
        <v>1</v>
      </c>
      <c r="F115" s="7">
        <v>3</v>
      </c>
      <c r="G115" s="7">
        <v>1</v>
      </c>
      <c r="H115" s="7">
        <v>0</v>
      </c>
      <c r="I115" s="7">
        <v>0</v>
      </c>
      <c r="J115" s="7">
        <v>3</v>
      </c>
      <c r="K115" s="7">
        <v>0</v>
      </c>
      <c r="L115" s="7">
        <v>1</v>
      </c>
      <c r="M115" s="7">
        <v>21</v>
      </c>
      <c r="N115" s="8">
        <v>0.71875</v>
      </c>
      <c r="O115" s="8">
        <v>9.7916666666666666E-2</v>
      </c>
      <c r="P115" s="8">
        <v>0</v>
      </c>
      <c r="Q115" s="8">
        <v>0.62083333333333335</v>
      </c>
      <c r="R115" s="7">
        <v>0</v>
      </c>
      <c r="S115" s="7">
        <v>0</v>
      </c>
      <c r="T115" s="7">
        <v>0</v>
      </c>
      <c r="U115">
        <v>1</v>
      </c>
    </row>
    <row r="116" spans="1:21" ht="13.5" thickBot="1">
      <c r="A116" s="1" t="s">
        <v>14</v>
      </c>
      <c r="B116" s="2">
        <v>0</v>
      </c>
      <c r="C116" s="2">
        <v>0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4</v>
      </c>
      <c r="K116" s="2">
        <v>3</v>
      </c>
      <c r="L116" s="2">
        <v>4</v>
      </c>
      <c r="M116" s="2">
        <v>28</v>
      </c>
      <c r="N116" s="5">
        <v>0.9458333333333333</v>
      </c>
      <c r="O116" s="5">
        <v>9.3055555555555558E-2</v>
      </c>
      <c r="P116" s="5">
        <v>2.361111111111111E-2</v>
      </c>
      <c r="Q116" s="5">
        <v>0.82916666666666661</v>
      </c>
      <c r="R116" s="2">
        <v>14</v>
      </c>
      <c r="S116" s="2">
        <v>4</v>
      </c>
      <c r="T116" s="2">
        <v>77.8</v>
      </c>
      <c r="U116">
        <v>1</v>
      </c>
    </row>
    <row r="117" spans="1:21" ht="13.5" thickBot="1">
      <c r="A117" s="6" t="s">
        <v>15</v>
      </c>
      <c r="B117" s="7">
        <v>0</v>
      </c>
      <c r="C117" s="7">
        <v>0</v>
      </c>
      <c r="D117" s="7">
        <v>0</v>
      </c>
      <c r="E117" s="7">
        <v>0</v>
      </c>
      <c r="F117" s="7">
        <v>2</v>
      </c>
      <c r="G117" s="7">
        <v>2</v>
      </c>
      <c r="H117" s="7">
        <v>0</v>
      </c>
      <c r="I117" s="7">
        <v>0</v>
      </c>
      <c r="J117" s="7">
        <v>0</v>
      </c>
      <c r="K117" s="7">
        <v>0</v>
      </c>
      <c r="L117" s="7">
        <v>1</v>
      </c>
      <c r="M117" s="7">
        <v>26</v>
      </c>
      <c r="N117" s="8">
        <v>0.98541666666666661</v>
      </c>
      <c r="O117" s="8">
        <v>0</v>
      </c>
      <c r="P117" s="8">
        <v>2.7777777777777776E-2</v>
      </c>
      <c r="Q117" s="8">
        <v>0.95763888888888893</v>
      </c>
      <c r="R117" s="7">
        <v>0</v>
      </c>
      <c r="S117" s="7">
        <v>0</v>
      </c>
      <c r="T117" s="7">
        <v>0</v>
      </c>
      <c r="U117">
        <v>1</v>
      </c>
    </row>
    <row r="118" spans="1:21" ht="13.5" thickBot="1">
      <c r="A118" s="1" t="s">
        <v>16</v>
      </c>
      <c r="B118" s="2">
        <v>0</v>
      </c>
      <c r="C118" s="2">
        <v>0</v>
      </c>
      <c r="D118" s="2">
        <v>-2</v>
      </c>
      <c r="E118" s="2">
        <v>3</v>
      </c>
      <c r="F118" s="2">
        <v>0</v>
      </c>
      <c r="G118" s="2">
        <v>2</v>
      </c>
      <c r="H118" s="2">
        <v>0</v>
      </c>
      <c r="I118" s="2">
        <v>0</v>
      </c>
      <c r="J118" s="2">
        <v>1</v>
      </c>
      <c r="K118" s="2">
        <v>1</v>
      </c>
      <c r="L118" s="2">
        <v>2</v>
      </c>
      <c r="M118" s="2">
        <v>26</v>
      </c>
      <c r="N118" s="5">
        <v>0.76388888888888884</v>
      </c>
      <c r="O118" s="5">
        <v>9.7222222222222224E-3</v>
      </c>
      <c r="P118" s="5">
        <v>3.6805555555555557E-2</v>
      </c>
      <c r="Q118" s="5">
        <v>0.71736111111111101</v>
      </c>
      <c r="R118" s="2">
        <v>0</v>
      </c>
      <c r="S118" s="2">
        <v>0</v>
      </c>
      <c r="T118" s="2">
        <v>0</v>
      </c>
      <c r="U118">
        <v>1</v>
      </c>
    </row>
    <row r="119" spans="1:21" ht="13.5" thickBot="1">
      <c r="A119" s="6" t="s">
        <v>134</v>
      </c>
      <c r="B119" s="7">
        <v>0</v>
      </c>
      <c r="C119" s="7">
        <v>0</v>
      </c>
      <c r="D119" s="7">
        <v>0</v>
      </c>
      <c r="E119" s="7">
        <v>2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14</v>
      </c>
      <c r="N119" s="8">
        <v>0.4916666666666667</v>
      </c>
      <c r="O119" s="8">
        <v>0</v>
      </c>
      <c r="P119" s="8">
        <v>0</v>
      </c>
      <c r="Q119" s="8">
        <v>0.4916666666666667</v>
      </c>
      <c r="R119" s="7">
        <v>4</v>
      </c>
      <c r="S119" s="7">
        <v>2</v>
      </c>
      <c r="T119" s="7">
        <v>66.7</v>
      </c>
      <c r="U119">
        <v>1</v>
      </c>
    </row>
    <row r="120" spans="1:21" ht="13.5" thickBot="1">
      <c r="A120" s="1" t="s">
        <v>148</v>
      </c>
      <c r="B120" s="2">
        <v>0</v>
      </c>
      <c r="C120" s="2">
        <v>0</v>
      </c>
      <c r="D120" s="2">
        <v>-2</v>
      </c>
      <c r="E120" s="2">
        <v>2</v>
      </c>
      <c r="F120" s="2">
        <v>3</v>
      </c>
      <c r="G120" s="2">
        <v>1</v>
      </c>
      <c r="H120" s="2">
        <v>0</v>
      </c>
      <c r="I120" s="2">
        <v>0</v>
      </c>
      <c r="J120" s="2">
        <v>2</v>
      </c>
      <c r="K120" s="2">
        <v>1</v>
      </c>
      <c r="L120" s="2">
        <v>0</v>
      </c>
      <c r="M120" s="2">
        <v>26</v>
      </c>
      <c r="N120" s="5">
        <v>0.91111111111111109</v>
      </c>
      <c r="O120" s="5">
        <v>5.1388888888888894E-2</v>
      </c>
      <c r="P120" s="5">
        <v>3.4027777777777775E-2</v>
      </c>
      <c r="Q120" s="5">
        <v>0.8256944444444444</v>
      </c>
      <c r="R120" s="2">
        <v>0</v>
      </c>
      <c r="S120" s="2">
        <v>0</v>
      </c>
      <c r="T120" s="2">
        <v>0</v>
      </c>
      <c r="U120">
        <v>1</v>
      </c>
    </row>
    <row r="121" spans="1:21">
      <c r="U121">
        <v>1</v>
      </c>
    </row>
    <row r="122" spans="1:21">
      <c r="A122" s="35" t="s">
        <v>160</v>
      </c>
      <c r="U122">
        <v>1</v>
      </c>
    </row>
    <row r="123" spans="1:21" ht="13.5" thickBot="1">
      <c r="A123" s="1" t="s">
        <v>0</v>
      </c>
      <c r="B123" s="2">
        <v>0</v>
      </c>
      <c r="C123" s="2">
        <v>1</v>
      </c>
      <c r="D123" s="2">
        <v>-1</v>
      </c>
      <c r="E123" s="2">
        <v>6</v>
      </c>
      <c r="F123" s="2">
        <v>2</v>
      </c>
      <c r="G123" s="2">
        <v>0</v>
      </c>
      <c r="H123" s="2">
        <v>1</v>
      </c>
      <c r="I123" s="2">
        <v>2</v>
      </c>
      <c r="J123" s="2">
        <v>1</v>
      </c>
      <c r="K123" s="2">
        <v>0</v>
      </c>
      <c r="L123" s="2">
        <v>0</v>
      </c>
      <c r="M123" s="2">
        <v>28</v>
      </c>
      <c r="N123" s="4">
        <v>1.070138888888889</v>
      </c>
      <c r="O123" s="5">
        <v>0.16805555555555554</v>
      </c>
      <c r="P123" s="5">
        <v>0.13125000000000001</v>
      </c>
      <c r="Q123" s="5">
        <v>0.77083333333333337</v>
      </c>
      <c r="R123" s="2">
        <v>0</v>
      </c>
      <c r="S123" s="2">
        <v>0</v>
      </c>
      <c r="T123" s="2">
        <v>0</v>
      </c>
      <c r="U123">
        <v>1</v>
      </c>
    </row>
    <row r="124" spans="1:21" ht="13.5" thickBot="1">
      <c r="A124" s="6" t="s">
        <v>1</v>
      </c>
      <c r="B124" s="7">
        <v>0</v>
      </c>
      <c r="C124" s="7">
        <v>1</v>
      </c>
      <c r="D124" s="7">
        <v>1</v>
      </c>
      <c r="E124" s="7">
        <v>1</v>
      </c>
      <c r="F124" s="7">
        <v>0</v>
      </c>
      <c r="G124" s="7">
        <v>0</v>
      </c>
      <c r="H124" s="7">
        <v>0</v>
      </c>
      <c r="I124" s="7">
        <v>0</v>
      </c>
      <c r="J124" s="7">
        <v>2</v>
      </c>
      <c r="K124" s="7">
        <v>0</v>
      </c>
      <c r="L124" s="7">
        <v>0</v>
      </c>
      <c r="M124" s="7">
        <v>20</v>
      </c>
      <c r="N124" s="8">
        <v>0.72986111111111107</v>
      </c>
      <c r="O124" s="8">
        <v>0.11597222222222221</v>
      </c>
      <c r="P124" s="8">
        <v>0</v>
      </c>
      <c r="Q124" s="8">
        <v>0.61388888888888882</v>
      </c>
      <c r="R124" s="7">
        <v>0</v>
      </c>
      <c r="S124" s="7">
        <v>1</v>
      </c>
      <c r="T124" s="7">
        <v>0</v>
      </c>
      <c r="U124">
        <v>1</v>
      </c>
    </row>
    <row r="125" spans="1:21" ht="13.5" thickBot="1">
      <c r="A125" s="1" t="s">
        <v>2</v>
      </c>
      <c r="B125" s="2">
        <v>1</v>
      </c>
      <c r="C125" s="2">
        <v>0</v>
      </c>
      <c r="D125" s="2">
        <v>1</v>
      </c>
      <c r="E125" s="2">
        <v>3</v>
      </c>
      <c r="F125" s="2">
        <v>1</v>
      </c>
      <c r="G125" s="2">
        <v>1</v>
      </c>
      <c r="H125" s="2">
        <v>0</v>
      </c>
      <c r="I125" s="2">
        <v>0</v>
      </c>
      <c r="J125" s="2">
        <v>1</v>
      </c>
      <c r="K125" s="2">
        <v>3</v>
      </c>
      <c r="L125" s="2">
        <v>0</v>
      </c>
      <c r="M125" s="2">
        <v>23</v>
      </c>
      <c r="N125" s="5">
        <v>0.7284722222222223</v>
      </c>
      <c r="O125" s="5">
        <v>8.7500000000000008E-2</v>
      </c>
      <c r="P125" s="5">
        <v>4.6527777777777779E-2</v>
      </c>
      <c r="Q125" s="5">
        <v>0.59444444444444444</v>
      </c>
      <c r="R125" s="2">
        <v>9</v>
      </c>
      <c r="S125" s="2">
        <v>8</v>
      </c>
      <c r="T125" s="2">
        <v>52.9</v>
      </c>
      <c r="U125">
        <v>1</v>
      </c>
    </row>
    <row r="126" spans="1:21" ht="13.5" thickBot="1">
      <c r="A126" s="6" t="s">
        <v>3</v>
      </c>
      <c r="B126" s="7">
        <v>0</v>
      </c>
      <c r="C126" s="7">
        <v>0</v>
      </c>
      <c r="D126" s="7">
        <v>0</v>
      </c>
      <c r="E126" s="7">
        <v>1</v>
      </c>
      <c r="F126" s="7">
        <v>0</v>
      </c>
      <c r="G126" s="7">
        <v>1</v>
      </c>
      <c r="H126" s="7">
        <v>1</v>
      </c>
      <c r="I126" s="7">
        <v>2</v>
      </c>
      <c r="J126" s="7">
        <v>3</v>
      </c>
      <c r="K126" s="7">
        <v>0</v>
      </c>
      <c r="L126" s="7">
        <v>1</v>
      </c>
      <c r="M126" s="7">
        <v>24</v>
      </c>
      <c r="N126" s="8">
        <v>0.77708333333333324</v>
      </c>
      <c r="O126" s="8">
        <v>6.7361111111111108E-2</v>
      </c>
      <c r="P126" s="8">
        <v>0.12222222222222223</v>
      </c>
      <c r="Q126" s="8">
        <v>0.58750000000000002</v>
      </c>
      <c r="R126" s="7">
        <v>0</v>
      </c>
      <c r="S126" s="7">
        <v>0</v>
      </c>
      <c r="T126" s="7">
        <v>0</v>
      </c>
      <c r="U126">
        <v>1</v>
      </c>
    </row>
    <row r="127" spans="1:21" ht="13.5" thickBot="1">
      <c r="A127" s="1" t="s">
        <v>123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4</v>
      </c>
      <c r="K127" s="2">
        <v>0</v>
      </c>
      <c r="L127" s="2">
        <v>0</v>
      </c>
      <c r="M127" s="2">
        <v>16</v>
      </c>
      <c r="N127" s="5">
        <v>0.38958333333333334</v>
      </c>
      <c r="O127" s="5">
        <v>0</v>
      </c>
      <c r="P127" s="5">
        <v>0</v>
      </c>
      <c r="Q127" s="5">
        <v>0.38958333333333334</v>
      </c>
      <c r="R127" s="2">
        <v>2</v>
      </c>
      <c r="S127" s="2">
        <v>3</v>
      </c>
      <c r="T127" s="2">
        <v>40</v>
      </c>
      <c r="U127">
        <v>1</v>
      </c>
    </row>
    <row r="128" spans="1:21" ht="13.5" thickBot="1">
      <c r="A128" s="6" t="s">
        <v>133</v>
      </c>
      <c r="B128" s="7">
        <v>0</v>
      </c>
      <c r="C128" s="7">
        <v>0</v>
      </c>
      <c r="D128" s="7">
        <v>-2</v>
      </c>
      <c r="E128" s="7">
        <v>2</v>
      </c>
      <c r="F128" s="7">
        <v>1</v>
      </c>
      <c r="G128" s="7">
        <v>0</v>
      </c>
      <c r="H128" s="7">
        <v>1</v>
      </c>
      <c r="I128" s="7">
        <v>2</v>
      </c>
      <c r="J128" s="7">
        <v>3</v>
      </c>
      <c r="K128" s="7">
        <v>0</v>
      </c>
      <c r="L128" s="7">
        <v>0</v>
      </c>
      <c r="M128" s="7">
        <v>14</v>
      </c>
      <c r="N128" s="8">
        <v>0.41041666666666665</v>
      </c>
      <c r="O128" s="8">
        <v>0</v>
      </c>
      <c r="P128" s="8">
        <v>0</v>
      </c>
      <c r="Q128" s="8">
        <v>0.41041666666666665</v>
      </c>
      <c r="R128" s="7">
        <v>0</v>
      </c>
      <c r="S128" s="7">
        <v>0</v>
      </c>
      <c r="T128" s="7">
        <v>0</v>
      </c>
      <c r="U128">
        <v>1</v>
      </c>
    </row>
    <row r="129" spans="1:21" ht="13.5" thickBot="1">
      <c r="A129" s="1" t="s">
        <v>4</v>
      </c>
      <c r="B129" s="2">
        <v>0</v>
      </c>
      <c r="C129" s="2">
        <v>0</v>
      </c>
      <c r="D129" s="2">
        <v>-1</v>
      </c>
      <c r="E129" s="2">
        <v>2</v>
      </c>
      <c r="F129" s="2">
        <v>1</v>
      </c>
      <c r="G129" s="2">
        <v>0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>
        <v>24</v>
      </c>
      <c r="N129" s="5">
        <v>0.80625000000000002</v>
      </c>
      <c r="O129" s="5">
        <v>0.125</v>
      </c>
      <c r="P129" s="5">
        <v>0.10902777777777778</v>
      </c>
      <c r="Q129" s="5">
        <v>0.57222222222222219</v>
      </c>
      <c r="R129" s="2">
        <v>0</v>
      </c>
      <c r="S129" s="2">
        <v>0</v>
      </c>
      <c r="T129" s="2">
        <v>0</v>
      </c>
      <c r="U129">
        <v>1</v>
      </c>
    </row>
    <row r="130" spans="1:21" ht="13.5" thickBot="1">
      <c r="A130" s="6" t="s">
        <v>6</v>
      </c>
      <c r="B130" s="7">
        <v>0</v>
      </c>
      <c r="C130" s="7">
        <v>2</v>
      </c>
      <c r="D130" s="7">
        <v>0</v>
      </c>
      <c r="E130" s="7">
        <v>1</v>
      </c>
      <c r="F130" s="7">
        <v>1</v>
      </c>
      <c r="G130" s="7">
        <v>1</v>
      </c>
      <c r="H130" s="7">
        <v>1</v>
      </c>
      <c r="I130" s="7">
        <v>2</v>
      </c>
      <c r="J130" s="7">
        <v>0</v>
      </c>
      <c r="K130" s="7">
        <v>1</v>
      </c>
      <c r="L130" s="7">
        <v>0</v>
      </c>
      <c r="M130" s="7">
        <v>22</v>
      </c>
      <c r="N130" s="8">
        <v>0.68125000000000002</v>
      </c>
      <c r="O130" s="8">
        <v>0.12013888888888889</v>
      </c>
      <c r="P130" s="8">
        <v>0.13194444444444445</v>
      </c>
      <c r="Q130" s="8">
        <v>0.4291666666666667</v>
      </c>
      <c r="R130" s="7">
        <v>2</v>
      </c>
      <c r="S130" s="7">
        <v>1</v>
      </c>
      <c r="T130" s="7">
        <v>66.7</v>
      </c>
      <c r="U130">
        <v>1</v>
      </c>
    </row>
    <row r="131" spans="1:21" ht="13.5" thickBot="1">
      <c r="A131" s="1" t="s">
        <v>25</v>
      </c>
      <c r="B131" s="2">
        <v>0</v>
      </c>
      <c r="C131" s="2">
        <v>0</v>
      </c>
      <c r="D131" s="2">
        <v>-1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0</v>
      </c>
      <c r="L131" s="2">
        <v>0</v>
      </c>
      <c r="M131" s="2">
        <v>20</v>
      </c>
      <c r="N131" s="5">
        <v>0.52638888888888891</v>
      </c>
      <c r="O131" s="5">
        <v>0</v>
      </c>
      <c r="P131" s="5">
        <v>0.13055555555555556</v>
      </c>
      <c r="Q131" s="5">
        <v>0.39583333333333331</v>
      </c>
      <c r="R131" s="2">
        <v>1</v>
      </c>
      <c r="S131" s="2">
        <v>2</v>
      </c>
      <c r="T131" s="2">
        <v>33.299999999999997</v>
      </c>
      <c r="U131">
        <v>1</v>
      </c>
    </row>
    <row r="132" spans="1:21" ht="13.5" thickBot="1">
      <c r="A132" s="6" t="s">
        <v>9</v>
      </c>
      <c r="B132" s="7">
        <v>0</v>
      </c>
      <c r="C132" s="7">
        <v>0</v>
      </c>
      <c r="D132" s="7">
        <v>0</v>
      </c>
      <c r="E132" s="7">
        <v>2</v>
      </c>
      <c r="F132" s="7">
        <v>0</v>
      </c>
      <c r="G132" s="7">
        <v>0</v>
      </c>
      <c r="H132" s="7">
        <v>1</v>
      </c>
      <c r="I132" s="7">
        <v>2</v>
      </c>
      <c r="J132" s="7">
        <v>0</v>
      </c>
      <c r="K132" s="7">
        <v>1</v>
      </c>
      <c r="L132" s="7">
        <v>0</v>
      </c>
      <c r="M132" s="7">
        <v>19</v>
      </c>
      <c r="N132" s="8">
        <v>0.43958333333333338</v>
      </c>
      <c r="O132" s="8">
        <v>0</v>
      </c>
      <c r="P132" s="8">
        <v>7.7777777777777779E-2</v>
      </c>
      <c r="Q132" s="8">
        <v>0.36180555555555555</v>
      </c>
      <c r="R132" s="7">
        <v>0</v>
      </c>
      <c r="S132" s="7">
        <v>0</v>
      </c>
      <c r="T132" s="7">
        <v>0</v>
      </c>
      <c r="U132">
        <v>1</v>
      </c>
    </row>
    <row r="133" spans="1:21" ht="13.5" thickBot="1">
      <c r="A133" s="1" t="s">
        <v>10</v>
      </c>
      <c r="B133" s="2">
        <v>0</v>
      </c>
      <c r="C133" s="2">
        <v>0</v>
      </c>
      <c r="D133" s="2">
        <v>-1</v>
      </c>
      <c r="E133" s="2">
        <v>1</v>
      </c>
      <c r="F133" s="2">
        <v>1</v>
      </c>
      <c r="G133" s="2">
        <v>2</v>
      </c>
      <c r="H133" s="2">
        <v>0</v>
      </c>
      <c r="I133" s="2">
        <v>0</v>
      </c>
      <c r="J133" s="2">
        <v>3</v>
      </c>
      <c r="K133" s="2">
        <v>0</v>
      </c>
      <c r="L133" s="2">
        <v>0</v>
      </c>
      <c r="M133" s="2">
        <v>26</v>
      </c>
      <c r="N133" s="5">
        <v>0.77222222222222225</v>
      </c>
      <c r="O133" s="5">
        <v>4.8611111111111112E-3</v>
      </c>
      <c r="P133" s="5">
        <v>0.12152777777777778</v>
      </c>
      <c r="Q133" s="5">
        <v>0.64583333333333337</v>
      </c>
      <c r="R133" s="2">
        <v>0</v>
      </c>
      <c r="S133" s="2">
        <v>0</v>
      </c>
      <c r="T133" s="2">
        <v>0</v>
      </c>
      <c r="U133">
        <v>1</v>
      </c>
    </row>
    <row r="134" spans="1:21" ht="13.5" thickBot="1">
      <c r="A134" s="6" t="s">
        <v>12</v>
      </c>
      <c r="B134" s="7">
        <v>1</v>
      </c>
      <c r="C134" s="7">
        <v>1</v>
      </c>
      <c r="D134" s="7">
        <v>-1</v>
      </c>
      <c r="E134" s="7">
        <v>4</v>
      </c>
      <c r="F134" s="7">
        <v>0</v>
      </c>
      <c r="G134" s="7">
        <v>0</v>
      </c>
      <c r="H134" s="7">
        <v>0</v>
      </c>
      <c r="I134" s="7">
        <v>0</v>
      </c>
      <c r="J134" s="7">
        <v>1</v>
      </c>
      <c r="K134" s="7">
        <v>2</v>
      </c>
      <c r="L134" s="7">
        <v>0</v>
      </c>
      <c r="M134" s="7">
        <v>24</v>
      </c>
      <c r="N134" s="8">
        <v>0.69652777777777775</v>
      </c>
      <c r="O134" s="8">
        <v>9.1666666666666674E-2</v>
      </c>
      <c r="P134" s="8">
        <v>0.21249999999999999</v>
      </c>
      <c r="Q134" s="8">
        <v>0.3923611111111111</v>
      </c>
      <c r="R134" s="7">
        <v>4</v>
      </c>
      <c r="S134" s="7">
        <v>10</v>
      </c>
      <c r="T134" s="7">
        <v>28.6</v>
      </c>
      <c r="U134">
        <v>1</v>
      </c>
    </row>
    <row r="135" spans="1:21" ht="13.5" thickBot="1">
      <c r="A135" s="1" t="s">
        <v>13</v>
      </c>
      <c r="B135" s="2">
        <v>0</v>
      </c>
      <c r="C135" s="2">
        <v>0</v>
      </c>
      <c r="D135" s="2">
        <v>-1</v>
      </c>
      <c r="E135" s="2">
        <v>0</v>
      </c>
      <c r="F135" s="2">
        <v>0</v>
      </c>
      <c r="G135" s="2">
        <v>0</v>
      </c>
      <c r="H135" s="2">
        <v>1</v>
      </c>
      <c r="I135" s="2">
        <v>2</v>
      </c>
      <c r="J135" s="2">
        <v>3</v>
      </c>
      <c r="K135" s="2">
        <v>0</v>
      </c>
      <c r="L135" s="2">
        <v>0</v>
      </c>
      <c r="M135" s="2">
        <v>21</v>
      </c>
      <c r="N135" s="5">
        <v>0.54375000000000007</v>
      </c>
      <c r="O135" s="5">
        <v>8.2638888888888887E-2</v>
      </c>
      <c r="P135" s="5">
        <v>0</v>
      </c>
      <c r="Q135" s="5">
        <v>0.46111111111111108</v>
      </c>
      <c r="R135" s="2">
        <v>0</v>
      </c>
      <c r="S135" s="2">
        <v>0</v>
      </c>
      <c r="T135" s="2">
        <v>0</v>
      </c>
      <c r="U135">
        <v>1</v>
      </c>
    </row>
    <row r="136" spans="1:21" ht="13.5" thickBot="1">
      <c r="A136" s="6" t="s">
        <v>14</v>
      </c>
      <c r="B136" s="7">
        <v>1</v>
      </c>
      <c r="C136" s="7">
        <v>0</v>
      </c>
      <c r="D136" s="7">
        <v>-1</v>
      </c>
      <c r="E136" s="7">
        <v>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24</v>
      </c>
      <c r="N136" s="8">
        <v>0.66111111111111109</v>
      </c>
      <c r="O136" s="8">
        <v>7.2916666666666671E-2</v>
      </c>
      <c r="P136" s="8">
        <v>0.11805555555555557</v>
      </c>
      <c r="Q136" s="8">
        <v>0.47013888888888888</v>
      </c>
      <c r="R136" s="7">
        <v>6</v>
      </c>
      <c r="S136" s="7">
        <v>4</v>
      </c>
      <c r="T136" s="7">
        <v>60</v>
      </c>
      <c r="U136">
        <v>1</v>
      </c>
    </row>
    <row r="137" spans="1:21" ht="13.5" thickBot="1">
      <c r="A137" s="1" t="s">
        <v>15</v>
      </c>
      <c r="B137" s="2">
        <v>0</v>
      </c>
      <c r="C137" s="2">
        <v>1</v>
      </c>
      <c r="D137" s="2">
        <v>0</v>
      </c>
      <c r="E137" s="2">
        <v>4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24</v>
      </c>
      <c r="N137" s="5">
        <v>0.84375</v>
      </c>
      <c r="O137" s="5">
        <v>0</v>
      </c>
      <c r="P137" s="5">
        <v>0.16805555555555554</v>
      </c>
      <c r="Q137" s="5">
        <v>0.67569444444444438</v>
      </c>
      <c r="R137" s="2">
        <v>0</v>
      </c>
      <c r="S137" s="2">
        <v>0</v>
      </c>
      <c r="T137" s="2">
        <v>0</v>
      </c>
      <c r="U137">
        <v>1</v>
      </c>
    </row>
    <row r="138" spans="1:21" ht="13.5" thickBot="1">
      <c r="A138" s="6" t="s">
        <v>16</v>
      </c>
      <c r="B138" s="7">
        <v>0</v>
      </c>
      <c r="C138" s="7">
        <v>0</v>
      </c>
      <c r="D138" s="7">
        <v>-1</v>
      </c>
      <c r="E138" s="7">
        <v>3</v>
      </c>
      <c r="F138" s="7">
        <v>0</v>
      </c>
      <c r="G138" s="7">
        <v>2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23</v>
      </c>
      <c r="N138" s="8">
        <v>0.70624999999999993</v>
      </c>
      <c r="O138" s="8">
        <v>0</v>
      </c>
      <c r="P138" s="8">
        <v>0.14166666666666666</v>
      </c>
      <c r="Q138" s="8">
        <v>0.56458333333333333</v>
      </c>
      <c r="R138" s="7">
        <v>0</v>
      </c>
      <c r="S138" s="7">
        <v>0</v>
      </c>
      <c r="T138" s="7">
        <v>0</v>
      </c>
      <c r="U138">
        <v>1</v>
      </c>
    </row>
    <row r="139" spans="1:21" ht="13.5" thickBot="1">
      <c r="A139" s="1" t="s">
        <v>134</v>
      </c>
      <c r="B139" s="2">
        <v>0</v>
      </c>
      <c r="C139" s="2">
        <v>0</v>
      </c>
      <c r="D139" s="2">
        <v>-1</v>
      </c>
      <c r="E139" s="2">
        <v>2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17</v>
      </c>
      <c r="N139" s="5">
        <v>0.54027777777777775</v>
      </c>
      <c r="O139" s="5">
        <v>0</v>
      </c>
      <c r="P139" s="5">
        <v>0</v>
      </c>
      <c r="Q139" s="5">
        <v>0.54027777777777775</v>
      </c>
      <c r="R139" s="2">
        <v>2</v>
      </c>
      <c r="S139" s="2">
        <v>2</v>
      </c>
      <c r="T139" s="2">
        <v>50</v>
      </c>
      <c r="U139">
        <v>1</v>
      </c>
    </row>
    <row r="140" spans="1:21" ht="13.5" thickBot="1">
      <c r="A140" s="6" t="s">
        <v>148</v>
      </c>
      <c r="B140" s="7">
        <v>0</v>
      </c>
      <c r="C140" s="7">
        <v>0</v>
      </c>
      <c r="D140" s="7">
        <v>-1</v>
      </c>
      <c r="E140" s="7">
        <v>2</v>
      </c>
      <c r="F140" s="7">
        <v>1</v>
      </c>
      <c r="G140" s="7">
        <v>0</v>
      </c>
      <c r="H140" s="7">
        <v>0</v>
      </c>
      <c r="I140" s="7">
        <v>0</v>
      </c>
      <c r="J140" s="7">
        <v>2</v>
      </c>
      <c r="K140" s="7">
        <v>0</v>
      </c>
      <c r="L140" s="7">
        <v>0</v>
      </c>
      <c r="M140" s="7">
        <v>25</v>
      </c>
      <c r="N140" s="8">
        <v>0.76388888888888884</v>
      </c>
      <c r="O140" s="8">
        <v>0.10208333333333335</v>
      </c>
      <c r="P140" s="8">
        <v>0.14166666666666666</v>
      </c>
      <c r="Q140" s="8">
        <v>0.52013888888888882</v>
      </c>
      <c r="R140" s="7">
        <v>0</v>
      </c>
      <c r="S140" s="7">
        <v>0</v>
      </c>
      <c r="T140" s="7">
        <v>0</v>
      </c>
      <c r="U140">
        <v>1</v>
      </c>
    </row>
    <row r="141" spans="1:21">
      <c r="U141">
        <v>1</v>
      </c>
    </row>
    <row r="142" spans="1:21">
      <c r="A142" s="35" t="s">
        <v>161</v>
      </c>
      <c r="U142">
        <v>1</v>
      </c>
    </row>
    <row r="143" spans="1:21" ht="13.5" thickBot="1">
      <c r="A143" s="1" t="s">
        <v>0</v>
      </c>
      <c r="B143" s="2">
        <v>0</v>
      </c>
      <c r="C143" s="2">
        <v>1</v>
      </c>
      <c r="D143" s="2">
        <v>1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2</v>
      </c>
      <c r="K143" s="2">
        <v>0</v>
      </c>
      <c r="L143" s="2">
        <v>0</v>
      </c>
      <c r="M143" s="2">
        <v>34</v>
      </c>
      <c r="N143" s="4">
        <v>1.1590277777777778</v>
      </c>
      <c r="O143" s="5">
        <v>0.13125000000000001</v>
      </c>
      <c r="P143" s="5">
        <v>0.14097222222222222</v>
      </c>
      <c r="Q143" s="5">
        <v>0.88680555555555562</v>
      </c>
      <c r="R143" s="2">
        <v>0</v>
      </c>
      <c r="S143" s="2">
        <v>0</v>
      </c>
      <c r="T143" s="2">
        <v>0</v>
      </c>
      <c r="U143">
        <v>1</v>
      </c>
    </row>
    <row r="144" spans="1:21" ht="13.5" thickBot="1">
      <c r="A144" s="6" t="s">
        <v>66</v>
      </c>
      <c r="B144" s="7">
        <v>0</v>
      </c>
      <c r="C144" s="7">
        <v>0</v>
      </c>
      <c r="D144" s="7">
        <v>-1</v>
      </c>
      <c r="E144" s="7">
        <v>3</v>
      </c>
      <c r="F144" s="7">
        <v>1</v>
      </c>
      <c r="G144" s="7">
        <v>1</v>
      </c>
      <c r="H144" s="7">
        <v>0</v>
      </c>
      <c r="I144" s="7">
        <v>0</v>
      </c>
      <c r="J144" s="7">
        <v>0</v>
      </c>
      <c r="K144" s="7">
        <v>1</v>
      </c>
      <c r="L144" s="7">
        <v>2</v>
      </c>
      <c r="M144" s="7">
        <v>21</v>
      </c>
      <c r="N144" s="8">
        <v>0.65277777777777779</v>
      </c>
      <c r="O144" s="8">
        <v>7.9166666666666663E-2</v>
      </c>
      <c r="P144" s="8">
        <v>5.8333333333333327E-2</v>
      </c>
      <c r="Q144" s="8">
        <v>0.51527777777777783</v>
      </c>
      <c r="R144" s="7">
        <v>0</v>
      </c>
      <c r="S144" s="7">
        <v>0</v>
      </c>
      <c r="T144" s="7">
        <v>0</v>
      </c>
      <c r="U144">
        <v>1</v>
      </c>
    </row>
    <row r="145" spans="1:21" ht="13.5" thickBot="1">
      <c r="A145" s="1" t="s">
        <v>1</v>
      </c>
      <c r="B145" s="2">
        <v>1</v>
      </c>
      <c r="C145" s="2">
        <v>0</v>
      </c>
      <c r="D145" s="2">
        <v>1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3</v>
      </c>
      <c r="K145" s="2">
        <v>1</v>
      </c>
      <c r="L145" s="2">
        <v>0</v>
      </c>
      <c r="M145" s="2">
        <v>26</v>
      </c>
      <c r="N145" s="5">
        <v>0.84097222222222223</v>
      </c>
      <c r="O145" s="5">
        <v>6.805555555555555E-2</v>
      </c>
      <c r="P145" s="5">
        <v>2.8472222222222222E-2</v>
      </c>
      <c r="Q145" s="5">
        <v>0.74444444444444446</v>
      </c>
      <c r="R145" s="2">
        <v>0</v>
      </c>
      <c r="S145" s="2">
        <v>0</v>
      </c>
      <c r="T145" s="2">
        <v>0</v>
      </c>
      <c r="U145">
        <v>1</v>
      </c>
    </row>
    <row r="146" spans="1:21" ht="13.5" thickBot="1">
      <c r="A146" s="6" t="s">
        <v>2</v>
      </c>
      <c r="B146" s="7">
        <v>0</v>
      </c>
      <c r="C146" s="7">
        <v>0</v>
      </c>
      <c r="D146" s="7">
        <v>0</v>
      </c>
      <c r="E146" s="7">
        <v>6</v>
      </c>
      <c r="F146" s="7">
        <v>0</v>
      </c>
      <c r="G146" s="7">
        <v>1</v>
      </c>
      <c r="H146" s="7">
        <v>1</v>
      </c>
      <c r="I146" s="7">
        <v>2</v>
      </c>
      <c r="J146" s="7">
        <v>1</v>
      </c>
      <c r="K146" s="7">
        <v>1</v>
      </c>
      <c r="L146" s="7">
        <v>0</v>
      </c>
      <c r="M146" s="7">
        <v>28</v>
      </c>
      <c r="N146" s="8">
        <v>0.79861111111111116</v>
      </c>
      <c r="O146" s="8">
        <v>6.805555555555555E-2</v>
      </c>
      <c r="P146" s="8">
        <v>9.7916666666666666E-2</v>
      </c>
      <c r="Q146" s="8">
        <v>0.63263888888888886</v>
      </c>
      <c r="R146" s="7">
        <v>13</v>
      </c>
      <c r="S146" s="7">
        <v>7</v>
      </c>
      <c r="T146" s="7">
        <v>65</v>
      </c>
      <c r="U146">
        <v>1</v>
      </c>
    </row>
    <row r="147" spans="1:21" ht="13.5" thickBot="1">
      <c r="A147" s="1" t="s">
        <v>123</v>
      </c>
      <c r="B147" s="2">
        <v>0</v>
      </c>
      <c r="C147" s="2">
        <v>0</v>
      </c>
      <c r="D147" s="2">
        <v>0</v>
      </c>
      <c r="E147" s="2">
        <v>0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5</v>
      </c>
      <c r="N147" s="5">
        <v>0.14930555555555555</v>
      </c>
      <c r="O147" s="5">
        <v>0</v>
      </c>
      <c r="P147" s="5">
        <v>0</v>
      </c>
      <c r="Q147" s="5">
        <v>0.14930555555555555</v>
      </c>
      <c r="R147" s="2">
        <v>0</v>
      </c>
      <c r="S147" s="2">
        <v>0</v>
      </c>
      <c r="T147" s="2">
        <v>0</v>
      </c>
      <c r="U147">
        <v>1</v>
      </c>
    </row>
    <row r="148" spans="1:21" ht="13.5" thickBot="1">
      <c r="A148" s="6" t="s">
        <v>133</v>
      </c>
      <c r="B148" s="7">
        <v>0</v>
      </c>
      <c r="C148" s="7">
        <v>0</v>
      </c>
      <c r="D148" s="7">
        <v>0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7">
        <v>6</v>
      </c>
      <c r="N148" s="8">
        <v>0.15069444444444444</v>
      </c>
      <c r="O148" s="8">
        <v>0</v>
      </c>
      <c r="P148" s="8">
        <v>0</v>
      </c>
      <c r="Q148" s="8">
        <v>0.15069444444444444</v>
      </c>
      <c r="R148" s="7">
        <v>0</v>
      </c>
      <c r="S148" s="7">
        <v>0</v>
      </c>
      <c r="T148" s="7">
        <v>0</v>
      </c>
      <c r="U148">
        <v>1</v>
      </c>
    </row>
    <row r="149" spans="1:21" ht="13.5" thickBot="1">
      <c r="A149" s="1" t="s">
        <v>4</v>
      </c>
      <c r="B149" s="2">
        <v>2</v>
      </c>
      <c r="C149" s="2">
        <v>0</v>
      </c>
      <c r="D149" s="2">
        <v>2</v>
      </c>
      <c r="E149" s="2">
        <v>4</v>
      </c>
      <c r="F149" s="2">
        <v>3</v>
      </c>
      <c r="G149" s="2">
        <v>1</v>
      </c>
      <c r="H149" s="2">
        <v>1</v>
      </c>
      <c r="I149" s="2">
        <v>2</v>
      </c>
      <c r="J149" s="2">
        <v>1</v>
      </c>
      <c r="K149" s="2">
        <v>0</v>
      </c>
      <c r="L149" s="2">
        <v>0</v>
      </c>
      <c r="M149" s="2">
        <v>27</v>
      </c>
      <c r="N149" s="5">
        <v>0.9145833333333333</v>
      </c>
      <c r="O149" s="5">
        <v>0.14722222222222223</v>
      </c>
      <c r="P149" s="5">
        <v>2.2222222222222223E-2</v>
      </c>
      <c r="Q149" s="5">
        <v>0.74513888888888891</v>
      </c>
      <c r="R149" s="2">
        <v>0</v>
      </c>
      <c r="S149" s="2">
        <v>0</v>
      </c>
      <c r="T149" s="2">
        <v>0</v>
      </c>
      <c r="U149">
        <v>1</v>
      </c>
    </row>
    <row r="150" spans="1:21" ht="13.5" thickBot="1">
      <c r="A150" s="6" t="s">
        <v>6</v>
      </c>
      <c r="B150" s="7">
        <v>0</v>
      </c>
      <c r="C150" s="7">
        <v>2</v>
      </c>
      <c r="D150" s="7">
        <v>-1</v>
      </c>
      <c r="E150" s="7">
        <v>4</v>
      </c>
      <c r="F150" s="7">
        <v>2</v>
      </c>
      <c r="G150" s="7">
        <v>1</v>
      </c>
      <c r="H150" s="7">
        <v>1</v>
      </c>
      <c r="I150" s="7">
        <v>2</v>
      </c>
      <c r="J150" s="7">
        <v>3</v>
      </c>
      <c r="K150" s="7">
        <v>0</v>
      </c>
      <c r="L150" s="7">
        <v>1</v>
      </c>
      <c r="M150" s="7">
        <v>29</v>
      </c>
      <c r="N150" s="8">
        <v>0.83819444444444446</v>
      </c>
      <c r="O150" s="8">
        <v>0.1423611111111111</v>
      </c>
      <c r="P150" s="8">
        <v>0.13125000000000001</v>
      </c>
      <c r="Q150" s="8">
        <v>0.56458333333333333</v>
      </c>
      <c r="R150" s="7">
        <v>2</v>
      </c>
      <c r="S150" s="7">
        <v>3</v>
      </c>
      <c r="T150" s="7">
        <v>40</v>
      </c>
      <c r="U150">
        <v>1</v>
      </c>
    </row>
    <row r="151" spans="1:21" ht="13.5" thickBot="1">
      <c r="A151" s="1" t="s">
        <v>25</v>
      </c>
      <c r="B151" s="2">
        <v>0</v>
      </c>
      <c r="C151" s="2">
        <v>1</v>
      </c>
      <c r="D151" s="2">
        <v>1</v>
      </c>
      <c r="E151" s="2">
        <v>0</v>
      </c>
      <c r="F151" s="2">
        <v>0</v>
      </c>
      <c r="G151" s="2">
        <v>0</v>
      </c>
      <c r="H151" s="2">
        <v>1</v>
      </c>
      <c r="I151" s="2">
        <v>2</v>
      </c>
      <c r="J151" s="2">
        <v>2</v>
      </c>
      <c r="K151" s="2">
        <v>0</v>
      </c>
      <c r="L151" s="2">
        <v>0</v>
      </c>
      <c r="M151" s="2">
        <v>11</v>
      </c>
      <c r="N151" s="5">
        <v>0.25555555555555559</v>
      </c>
      <c r="O151" s="5">
        <v>0</v>
      </c>
      <c r="P151" s="5">
        <v>2.7083333333333334E-2</v>
      </c>
      <c r="Q151" s="5">
        <v>0.22847222222222222</v>
      </c>
      <c r="R151" s="2">
        <v>3</v>
      </c>
      <c r="S151" s="2">
        <v>0</v>
      </c>
      <c r="T151" s="2">
        <v>100</v>
      </c>
      <c r="U151">
        <v>1</v>
      </c>
    </row>
    <row r="152" spans="1:21" ht="13.5" thickBot="1">
      <c r="A152" s="6" t="s">
        <v>9</v>
      </c>
      <c r="B152" s="7">
        <v>1</v>
      </c>
      <c r="C152" s="7">
        <v>0</v>
      </c>
      <c r="D152" s="7">
        <v>1</v>
      </c>
      <c r="E152" s="7">
        <v>4</v>
      </c>
      <c r="F152" s="7">
        <v>1</v>
      </c>
      <c r="G152" s="7">
        <v>1</v>
      </c>
      <c r="H152" s="7">
        <v>0</v>
      </c>
      <c r="I152" s="7">
        <v>0</v>
      </c>
      <c r="J152" s="7">
        <v>3</v>
      </c>
      <c r="K152" s="7">
        <v>0</v>
      </c>
      <c r="L152" s="7">
        <v>1</v>
      </c>
      <c r="M152" s="7">
        <v>22</v>
      </c>
      <c r="N152" s="8">
        <v>0.59930555555555554</v>
      </c>
      <c r="O152" s="8">
        <v>0</v>
      </c>
      <c r="P152" s="8">
        <v>6.8749999999999992E-2</v>
      </c>
      <c r="Q152" s="8">
        <v>0.53055555555555556</v>
      </c>
      <c r="R152" s="7">
        <v>0</v>
      </c>
      <c r="S152" s="7">
        <v>0</v>
      </c>
      <c r="T152" s="7">
        <v>0</v>
      </c>
      <c r="U152">
        <v>1</v>
      </c>
    </row>
    <row r="153" spans="1:21" ht="13.5" thickBot="1">
      <c r="A153" s="1" t="s">
        <v>10</v>
      </c>
      <c r="B153" s="2">
        <v>0</v>
      </c>
      <c r="C153" s="2">
        <v>0</v>
      </c>
      <c r="D153" s="2">
        <v>1</v>
      </c>
      <c r="E153" s="2">
        <v>0</v>
      </c>
      <c r="F153" s="2">
        <v>0</v>
      </c>
      <c r="G153" s="2">
        <v>4</v>
      </c>
      <c r="H153" s="2">
        <v>1</v>
      </c>
      <c r="I153" s="2">
        <v>5</v>
      </c>
      <c r="J153" s="2">
        <v>3</v>
      </c>
      <c r="K153" s="2">
        <v>1</v>
      </c>
      <c r="L153" s="2">
        <v>0</v>
      </c>
      <c r="M153" s="2">
        <v>33</v>
      </c>
      <c r="N153" s="5">
        <v>0.96944444444444444</v>
      </c>
      <c r="O153" s="5">
        <v>0</v>
      </c>
      <c r="P153" s="5">
        <v>0.1361111111111111</v>
      </c>
      <c r="Q153" s="5">
        <v>0.83333333333333337</v>
      </c>
      <c r="R153" s="2">
        <v>0</v>
      </c>
      <c r="S153" s="2">
        <v>0</v>
      </c>
      <c r="T153" s="2">
        <v>0</v>
      </c>
      <c r="U153">
        <v>1</v>
      </c>
    </row>
    <row r="154" spans="1:21" ht="13.5" thickBot="1">
      <c r="A154" s="6" t="s">
        <v>12</v>
      </c>
      <c r="B154" s="7">
        <v>0</v>
      </c>
      <c r="C154" s="7">
        <v>4</v>
      </c>
      <c r="D154" s="7">
        <v>2</v>
      </c>
      <c r="E154" s="7">
        <v>4</v>
      </c>
      <c r="F154" s="7">
        <v>3</v>
      </c>
      <c r="G154" s="7">
        <v>2</v>
      </c>
      <c r="H154" s="7">
        <v>0</v>
      </c>
      <c r="I154" s="7">
        <v>0</v>
      </c>
      <c r="J154" s="7">
        <v>1</v>
      </c>
      <c r="K154" s="7">
        <v>2</v>
      </c>
      <c r="L154" s="7">
        <v>0</v>
      </c>
      <c r="M154" s="7">
        <v>28</v>
      </c>
      <c r="N154" s="8">
        <v>0.85486111111111107</v>
      </c>
      <c r="O154" s="8">
        <v>0.12916666666666668</v>
      </c>
      <c r="P154" s="8">
        <v>0.13402777777777777</v>
      </c>
      <c r="Q154" s="8">
        <v>0.59166666666666667</v>
      </c>
      <c r="R154" s="7">
        <v>10</v>
      </c>
      <c r="S154" s="7">
        <v>7</v>
      </c>
      <c r="T154" s="7">
        <v>58.8</v>
      </c>
      <c r="U154">
        <v>1</v>
      </c>
    </row>
    <row r="155" spans="1:21" ht="13.5" thickBot="1">
      <c r="A155" s="1" t="s">
        <v>13</v>
      </c>
      <c r="B155" s="2">
        <v>0</v>
      </c>
      <c r="C155" s="2">
        <v>0</v>
      </c>
      <c r="D155" s="2">
        <v>-1</v>
      </c>
      <c r="E155" s="2">
        <v>3</v>
      </c>
      <c r="F155" s="2">
        <v>0</v>
      </c>
      <c r="G155" s="2">
        <v>1</v>
      </c>
      <c r="H155" s="2">
        <v>0</v>
      </c>
      <c r="I155" s="2">
        <v>0</v>
      </c>
      <c r="J155" s="2">
        <v>3</v>
      </c>
      <c r="K155" s="2">
        <v>0</v>
      </c>
      <c r="L155" s="2">
        <v>0</v>
      </c>
      <c r="M155" s="2">
        <v>22</v>
      </c>
      <c r="N155" s="5">
        <v>0.54375000000000007</v>
      </c>
      <c r="O155" s="5">
        <v>6.6666666666666666E-2</v>
      </c>
      <c r="P155" s="5">
        <v>0</v>
      </c>
      <c r="Q155" s="5">
        <v>0.4770833333333333</v>
      </c>
      <c r="R155" s="2">
        <v>0</v>
      </c>
      <c r="S155" s="2">
        <v>0</v>
      </c>
      <c r="T155" s="2">
        <v>0</v>
      </c>
      <c r="U155">
        <v>1</v>
      </c>
    </row>
    <row r="156" spans="1:21" ht="13.5" thickBot="1">
      <c r="A156" s="6" t="s">
        <v>14</v>
      </c>
      <c r="B156" s="7">
        <v>2</v>
      </c>
      <c r="C156" s="7">
        <v>0</v>
      </c>
      <c r="D156" s="7">
        <v>1</v>
      </c>
      <c r="E156" s="7">
        <v>5</v>
      </c>
      <c r="F156" s="7">
        <v>1</v>
      </c>
      <c r="G156" s="7">
        <v>2</v>
      </c>
      <c r="H156" s="7">
        <v>0</v>
      </c>
      <c r="I156" s="7">
        <v>0</v>
      </c>
      <c r="J156" s="7">
        <v>0</v>
      </c>
      <c r="K156" s="7">
        <v>1</v>
      </c>
      <c r="L156" s="7">
        <v>1</v>
      </c>
      <c r="M156" s="7">
        <v>27</v>
      </c>
      <c r="N156" s="8">
        <v>0.80208333333333337</v>
      </c>
      <c r="O156" s="8">
        <v>0.1388888888888889</v>
      </c>
      <c r="P156" s="8">
        <v>8.4722222222222213E-2</v>
      </c>
      <c r="Q156" s="8">
        <v>0.57847222222222217</v>
      </c>
      <c r="R156" s="7">
        <v>9</v>
      </c>
      <c r="S156" s="7">
        <v>10</v>
      </c>
      <c r="T156" s="7">
        <v>47.4</v>
      </c>
      <c r="U156">
        <v>1</v>
      </c>
    </row>
    <row r="157" spans="1:21" ht="13.5" thickBot="1">
      <c r="A157" s="1" t="s">
        <v>15</v>
      </c>
      <c r="B157" s="2">
        <v>0</v>
      </c>
      <c r="C157" s="2">
        <v>0</v>
      </c>
      <c r="D157" s="2">
        <v>4</v>
      </c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3</v>
      </c>
      <c r="K157" s="2">
        <v>0</v>
      </c>
      <c r="L157" s="2">
        <v>1</v>
      </c>
      <c r="M157" s="2">
        <v>30</v>
      </c>
      <c r="N157" s="5">
        <v>0.93472222222222223</v>
      </c>
      <c r="O157" s="5">
        <v>2.0833333333333333E-3</v>
      </c>
      <c r="P157" s="5">
        <v>0.16111111111111112</v>
      </c>
      <c r="Q157" s="5">
        <v>0.7715277777777777</v>
      </c>
      <c r="R157" s="2">
        <v>0</v>
      </c>
      <c r="S157" s="2">
        <v>0</v>
      </c>
      <c r="T157" s="2">
        <v>0</v>
      </c>
      <c r="U157">
        <v>1</v>
      </c>
    </row>
    <row r="158" spans="1:21" ht="13.5" thickBot="1">
      <c r="A158" s="6" t="s">
        <v>16</v>
      </c>
      <c r="B158" s="7">
        <v>0</v>
      </c>
      <c r="C158" s="7">
        <v>0</v>
      </c>
      <c r="D158" s="7">
        <v>-1</v>
      </c>
      <c r="E158" s="7">
        <v>0</v>
      </c>
      <c r="F158" s="7">
        <v>0</v>
      </c>
      <c r="G158" s="7">
        <v>1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11</v>
      </c>
      <c r="N158" s="8">
        <v>0.30277777777777776</v>
      </c>
      <c r="O158" s="8">
        <v>0</v>
      </c>
      <c r="P158" s="8">
        <v>0</v>
      </c>
      <c r="Q158" s="8">
        <v>0.30277777777777776</v>
      </c>
      <c r="R158" s="7">
        <v>0</v>
      </c>
      <c r="S158" s="7">
        <v>0</v>
      </c>
      <c r="T158" s="7">
        <v>0</v>
      </c>
      <c r="U158">
        <v>1</v>
      </c>
    </row>
    <row r="159" spans="1:21" ht="13.5" thickBot="1">
      <c r="A159" s="1" t="s">
        <v>134</v>
      </c>
      <c r="B159" s="2">
        <v>0</v>
      </c>
      <c r="C159" s="2">
        <v>0</v>
      </c>
      <c r="D159" s="2">
        <v>0</v>
      </c>
      <c r="E159" s="2">
        <v>1</v>
      </c>
      <c r="F159" s="2">
        <v>1</v>
      </c>
      <c r="G159" s="2">
        <v>1</v>
      </c>
      <c r="H159" s="2">
        <v>0</v>
      </c>
      <c r="I159" s="2">
        <v>0</v>
      </c>
      <c r="J159" s="2">
        <v>0</v>
      </c>
      <c r="K159" s="2">
        <v>1</v>
      </c>
      <c r="L159" s="2">
        <v>1</v>
      </c>
      <c r="M159" s="2">
        <v>19</v>
      </c>
      <c r="N159" s="5">
        <v>0.58402777777777781</v>
      </c>
      <c r="O159" s="5">
        <v>0</v>
      </c>
      <c r="P159" s="5">
        <v>0</v>
      </c>
      <c r="Q159" s="5">
        <v>0.58402777777777781</v>
      </c>
      <c r="R159" s="2">
        <v>4</v>
      </c>
      <c r="S159" s="2">
        <v>0</v>
      </c>
      <c r="T159" s="2">
        <v>100</v>
      </c>
      <c r="U159">
        <v>1</v>
      </c>
    </row>
    <row r="160" spans="1:21" ht="13.5" thickBot="1">
      <c r="A160" s="6" t="s">
        <v>148</v>
      </c>
      <c r="B160" s="7">
        <v>0</v>
      </c>
      <c r="C160" s="7">
        <v>0</v>
      </c>
      <c r="D160" s="7">
        <v>3</v>
      </c>
      <c r="E160" s="7">
        <v>0</v>
      </c>
      <c r="F160" s="7">
        <v>1</v>
      </c>
      <c r="G160" s="7">
        <v>3</v>
      </c>
      <c r="H160" s="7">
        <v>0</v>
      </c>
      <c r="I160" s="7">
        <v>0</v>
      </c>
      <c r="J160" s="7">
        <v>0</v>
      </c>
      <c r="K160" s="7">
        <v>0</v>
      </c>
      <c r="L160" s="7">
        <v>1</v>
      </c>
      <c r="M160" s="7">
        <v>28</v>
      </c>
      <c r="N160" s="8">
        <v>0.8520833333333333</v>
      </c>
      <c r="O160" s="8">
        <v>7.9166666666666663E-2</v>
      </c>
      <c r="P160" s="8">
        <v>9.7916666666666666E-2</v>
      </c>
      <c r="Q160" s="8">
        <v>0.67499999999999993</v>
      </c>
      <c r="R160" s="7">
        <v>0</v>
      </c>
      <c r="S160" s="7">
        <v>0</v>
      </c>
      <c r="T160" s="7">
        <v>0</v>
      </c>
      <c r="U160">
        <v>1</v>
      </c>
    </row>
    <row r="161" spans="1:21">
      <c r="U161">
        <v>1</v>
      </c>
    </row>
    <row r="162" spans="1:21">
      <c r="A162" t="s">
        <v>135</v>
      </c>
      <c r="U162">
        <v>1</v>
      </c>
    </row>
    <row r="163" spans="1:21" ht="13.5" thickBot="1">
      <c r="A163" s="1" t="s">
        <v>0</v>
      </c>
      <c r="B163" s="2">
        <v>0</v>
      </c>
      <c r="C163" s="2">
        <v>0</v>
      </c>
      <c r="D163" s="2">
        <v>0</v>
      </c>
      <c r="E163" s="2">
        <v>1</v>
      </c>
      <c r="F163" s="2">
        <v>1</v>
      </c>
      <c r="G163" s="2">
        <v>2</v>
      </c>
      <c r="H163" s="2">
        <v>1</v>
      </c>
      <c r="I163" s="2">
        <v>2</v>
      </c>
      <c r="J163" s="2">
        <v>3</v>
      </c>
      <c r="K163" s="2">
        <v>0</v>
      </c>
      <c r="L163" s="2">
        <v>0</v>
      </c>
      <c r="M163" s="2">
        <v>29</v>
      </c>
      <c r="N163" s="4">
        <v>1.0833333333333333</v>
      </c>
      <c r="O163" s="5">
        <v>0.20347222222222219</v>
      </c>
      <c r="P163" s="5">
        <v>0</v>
      </c>
      <c r="Q163" s="5">
        <v>0.87986111111111109</v>
      </c>
      <c r="R163" s="2">
        <v>0</v>
      </c>
      <c r="S163" s="2">
        <v>0</v>
      </c>
      <c r="T163" s="2">
        <v>0</v>
      </c>
      <c r="U163">
        <v>1</v>
      </c>
    </row>
    <row r="164" spans="1:21" ht="13.5" thickBot="1">
      <c r="A164" s="6" t="s">
        <v>66</v>
      </c>
      <c r="B164" s="7">
        <v>0</v>
      </c>
      <c r="C164" s="7">
        <v>0</v>
      </c>
      <c r="D164" s="7">
        <v>-1</v>
      </c>
      <c r="E164" s="7">
        <v>4</v>
      </c>
      <c r="F164" s="7">
        <v>2</v>
      </c>
      <c r="G164" s="7">
        <v>1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22</v>
      </c>
      <c r="N164" s="8">
        <v>0.69097222222222221</v>
      </c>
      <c r="O164" s="8">
        <v>7.6388888888888886E-3</v>
      </c>
      <c r="P164" s="8">
        <v>9.0277777777777787E-3</v>
      </c>
      <c r="Q164" s="8">
        <v>0.6743055555555556</v>
      </c>
      <c r="R164" s="7">
        <v>0</v>
      </c>
      <c r="S164" s="7">
        <v>0</v>
      </c>
      <c r="T164" s="7">
        <v>0</v>
      </c>
      <c r="U164">
        <v>1</v>
      </c>
    </row>
    <row r="165" spans="1:21" ht="13.5" thickBot="1">
      <c r="A165" s="1" t="s">
        <v>1</v>
      </c>
      <c r="B165" s="2">
        <v>0</v>
      </c>
      <c r="C165" s="2">
        <v>0</v>
      </c>
      <c r="D165" s="2">
        <v>0</v>
      </c>
      <c r="E165" s="2">
        <v>4</v>
      </c>
      <c r="F165" s="2">
        <v>0</v>
      </c>
      <c r="G165" s="2">
        <v>0</v>
      </c>
      <c r="H165" s="2">
        <v>0</v>
      </c>
      <c r="I165" s="2">
        <v>0</v>
      </c>
      <c r="J165" s="2">
        <v>3</v>
      </c>
      <c r="K165" s="2">
        <v>0</v>
      </c>
      <c r="L165" s="2">
        <v>2</v>
      </c>
      <c r="M165" s="2">
        <v>27</v>
      </c>
      <c r="N165" s="5">
        <v>0.81458333333333333</v>
      </c>
      <c r="O165" s="5">
        <v>0.12083333333333333</v>
      </c>
      <c r="P165" s="5">
        <v>0</v>
      </c>
      <c r="Q165" s="5">
        <v>0.69374999999999998</v>
      </c>
      <c r="R165" s="2">
        <v>0</v>
      </c>
      <c r="S165" s="2">
        <v>1</v>
      </c>
      <c r="T165" s="2">
        <v>0</v>
      </c>
      <c r="U165">
        <v>1</v>
      </c>
    </row>
    <row r="166" spans="1:21" ht="13.5" thickBot="1">
      <c r="A166" s="6" t="s">
        <v>2</v>
      </c>
      <c r="B166" s="7">
        <v>1</v>
      </c>
      <c r="C166" s="7">
        <v>0</v>
      </c>
      <c r="D166" s="7">
        <v>0</v>
      </c>
      <c r="E166" s="7">
        <v>6</v>
      </c>
      <c r="F166" s="7">
        <v>1</v>
      </c>
      <c r="G166" s="7">
        <v>0</v>
      </c>
      <c r="H166" s="7">
        <v>0</v>
      </c>
      <c r="I166" s="7">
        <v>0</v>
      </c>
      <c r="J166" s="7">
        <v>2</v>
      </c>
      <c r="K166" s="7">
        <v>0</v>
      </c>
      <c r="L166" s="7">
        <v>1</v>
      </c>
      <c r="M166" s="7">
        <v>25</v>
      </c>
      <c r="N166" s="8">
        <v>0.77847222222222223</v>
      </c>
      <c r="O166" s="8">
        <v>0.10833333333333334</v>
      </c>
      <c r="P166" s="8">
        <v>0</v>
      </c>
      <c r="Q166" s="8">
        <v>0.67013888888888884</v>
      </c>
      <c r="R166" s="7">
        <v>10</v>
      </c>
      <c r="S166" s="7">
        <v>5</v>
      </c>
      <c r="T166" s="7">
        <v>66.7</v>
      </c>
      <c r="U166">
        <v>1</v>
      </c>
    </row>
    <row r="167" spans="1:21" ht="13.5" thickBot="1">
      <c r="A167" s="1" t="s">
        <v>3</v>
      </c>
      <c r="B167" s="2">
        <v>0</v>
      </c>
      <c r="C167" s="2">
        <v>1</v>
      </c>
      <c r="D167" s="2">
        <v>1</v>
      </c>
      <c r="E167" s="2">
        <v>1</v>
      </c>
      <c r="F167" s="2">
        <v>0</v>
      </c>
      <c r="G167" s="2">
        <v>3</v>
      </c>
      <c r="H167" s="2">
        <v>0</v>
      </c>
      <c r="I167" s="2">
        <v>0</v>
      </c>
      <c r="J167" s="2">
        <v>3</v>
      </c>
      <c r="K167" s="2">
        <v>1</v>
      </c>
      <c r="L167" s="2">
        <v>1</v>
      </c>
      <c r="M167" s="2">
        <v>23</v>
      </c>
      <c r="N167" s="5">
        <v>0.76597222222222217</v>
      </c>
      <c r="O167" s="5">
        <v>0.11041666666666666</v>
      </c>
      <c r="P167" s="5">
        <v>1.5277777777777777E-2</v>
      </c>
      <c r="Q167" s="5">
        <v>0.64027777777777783</v>
      </c>
      <c r="R167" s="2">
        <v>0</v>
      </c>
      <c r="S167" s="2">
        <v>0</v>
      </c>
      <c r="T167" s="2">
        <v>0</v>
      </c>
      <c r="U167">
        <v>1</v>
      </c>
    </row>
    <row r="168" spans="1:21" ht="13.5" thickBot="1">
      <c r="A168" s="6" t="s">
        <v>123</v>
      </c>
      <c r="B168" s="7">
        <v>0</v>
      </c>
      <c r="C168" s="7">
        <v>0</v>
      </c>
      <c r="D168" s="7">
        <v>-1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4</v>
      </c>
      <c r="K168" s="7">
        <v>2</v>
      </c>
      <c r="L168" s="7">
        <v>0</v>
      </c>
      <c r="M168" s="7">
        <v>9</v>
      </c>
      <c r="N168" s="8">
        <v>0.23124999999999998</v>
      </c>
      <c r="O168" s="8">
        <v>0</v>
      </c>
      <c r="P168" s="8">
        <v>0</v>
      </c>
      <c r="Q168" s="8">
        <v>0.23124999999999998</v>
      </c>
      <c r="R168" s="7">
        <v>3</v>
      </c>
      <c r="S168" s="7">
        <v>0</v>
      </c>
      <c r="T168" s="7">
        <v>100</v>
      </c>
      <c r="U168">
        <v>1</v>
      </c>
    </row>
    <row r="169" spans="1:21" ht="13.5" thickBot="1">
      <c r="A169" s="1" t="s">
        <v>133</v>
      </c>
      <c r="B169" s="2">
        <v>0</v>
      </c>
      <c r="C169" s="2">
        <v>0</v>
      </c>
      <c r="D169" s="2">
        <v>1</v>
      </c>
      <c r="E169" s="2">
        <v>3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1</v>
      </c>
      <c r="L169" s="2">
        <v>2</v>
      </c>
      <c r="M169" s="2">
        <v>20</v>
      </c>
      <c r="N169" s="5">
        <v>0.56666666666666665</v>
      </c>
      <c r="O169" s="5">
        <v>0</v>
      </c>
      <c r="P169" s="5">
        <v>0</v>
      </c>
      <c r="Q169" s="5">
        <v>0.56666666666666665</v>
      </c>
      <c r="R169" s="2">
        <v>0</v>
      </c>
      <c r="S169" s="2">
        <v>0</v>
      </c>
      <c r="T169" s="2">
        <v>0</v>
      </c>
      <c r="U169">
        <v>1</v>
      </c>
    </row>
    <row r="170" spans="1:21" ht="13.5" thickBot="1">
      <c r="A170" s="6" t="s">
        <v>6</v>
      </c>
      <c r="B170" s="7">
        <v>1</v>
      </c>
      <c r="C170" s="7">
        <v>0</v>
      </c>
      <c r="D170" s="7">
        <v>0</v>
      </c>
      <c r="E170" s="7">
        <v>5</v>
      </c>
      <c r="F170" s="7">
        <v>2</v>
      </c>
      <c r="G170" s="7">
        <v>0</v>
      </c>
      <c r="H170" s="7">
        <v>0</v>
      </c>
      <c r="I170" s="7">
        <v>0</v>
      </c>
      <c r="J170" s="7">
        <v>4</v>
      </c>
      <c r="K170" s="7">
        <v>0</v>
      </c>
      <c r="L170" s="7">
        <v>0</v>
      </c>
      <c r="M170" s="7">
        <v>25</v>
      </c>
      <c r="N170" s="8">
        <v>0.87430555555555556</v>
      </c>
      <c r="O170" s="8">
        <v>0.19930555555555554</v>
      </c>
      <c r="P170" s="8">
        <v>1.5277777777777777E-2</v>
      </c>
      <c r="Q170" s="8">
        <v>0.65972222222222221</v>
      </c>
      <c r="R170" s="7">
        <v>1</v>
      </c>
      <c r="S170" s="7">
        <v>0</v>
      </c>
      <c r="T170" s="7">
        <v>100</v>
      </c>
      <c r="U170">
        <v>1</v>
      </c>
    </row>
    <row r="171" spans="1:21" ht="13.5" thickBot="1">
      <c r="A171" s="1" t="s">
        <v>25</v>
      </c>
      <c r="B171" s="2">
        <v>1</v>
      </c>
      <c r="C171" s="2">
        <v>0</v>
      </c>
      <c r="D171" s="2">
        <v>0</v>
      </c>
      <c r="E171" s="2">
        <v>1</v>
      </c>
      <c r="F171" s="2">
        <v>2</v>
      </c>
      <c r="G171" s="2">
        <v>1</v>
      </c>
      <c r="H171" s="2">
        <v>0</v>
      </c>
      <c r="I171" s="2">
        <v>0</v>
      </c>
      <c r="J171" s="2">
        <v>1</v>
      </c>
      <c r="K171" s="2">
        <v>0</v>
      </c>
      <c r="L171" s="2">
        <v>0</v>
      </c>
      <c r="M171" s="2">
        <v>12</v>
      </c>
      <c r="N171" s="5">
        <v>0.37083333333333335</v>
      </c>
      <c r="O171" s="5">
        <v>0</v>
      </c>
      <c r="P171" s="5">
        <v>0</v>
      </c>
      <c r="Q171" s="5">
        <v>0.37083333333333335</v>
      </c>
      <c r="R171" s="2">
        <v>1</v>
      </c>
      <c r="S171" s="2">
        <v>0</v>
      </c>
      <c r="T171" s="2">
        <v>100</v>
      </c>
      <c r="U171">
        <v>1</v>
      </c>
    </row>
    <row r="172" spans="1:21" ht="13.5" thickBot="1">
      <c r="A172" s="6" t="s">
        <v>20</v>
      </c>
      <c r="B172" s="7">
        <v>0</v>
      </c>
      <c r="C172" s="7">
        <v>0</v>
      </c>
      <c r="D172" s="7">
        <v>-1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2</v>
      </c>
      <c r="K172" s="7">
        <v>0</v>
      </c>
      <c r="L172" s="7">
        <v>1</v>
      </c>
      <c r="M172" s="7">
        <v>12</v>
      </c>
      <c r="N172" s="8">
        <v>0.31944444444444448</v>
      </c>
      <c r="O172" s="8">
        <v>0</v>
      </c>
      <c r="P172" s="8">
        <v>0</v>
      </c>
      <c r="Q172" s="8">
        <v>0.31944444444444448</v>
      </c>
      <c r="R172" s="7">
        <v>0</v>
      </c>
      <c r="S172" s="7">
        <v>1</v>
      </c>
      <c r="T172" s="7">
        <v>0</v>
      </c>
      <c r="U172">
        <v>1</v>
      </c>
    </row>
    <row r="173" spans="1:21" ht="13.5" thickBot="1">
      <c r="A173" s="1" t="s">
        <v>9</v>
      </c>
      <c r="B173" s="2">
        <v>0</v>
      </c>
      <c r="C173" s="2">
        <v>1</v>
      </c>
      <c r="D173" s="2">
        <v>1</v>
      </c>
      <c r="E173" s="2">
        <v>6</v>
      </c>
      <c r="F173" s="2">
        <v>1</v>
      </c>
      <c r="G173" s="2">
        <v>0</v>
      </c>
      <c r="H173" s="2">
        <v>1</v>
      </c>
      <c r="I173" s="2">
        <v>2</v>
      </c>
      <c r="J173" s="2">
        <v>1</v>
      </c>
      <c r="K173" s="2">
        <v>0</v>
      </c>
      <c r="L173" s="2">
        <v>1</v>
      </c>
      <c r="M173" s="2">
        <v>21</v>
      </c>
      <c r="N173" s="5">
        <v>0.58124999999999993</v>
      </c>
      <c r="O173" s="5">
        <v>6.9444444444444441E-3</v>
      </c>
      <c r="P173" s="5">
        <v>0</v>
      </c>
      <c r="Q173" s="5">
        <v>0.57430555555555551</v>
      </c>
      <c r="R173" s="2">
        <v>0</v>
      </c>
      <c r="S173" s="2">
        <v>0</v>
      </c>
      <c r="T173" s="2">
        <v>0</v>
      </c>
      <c r="U173">
        <v>1</v>
      </c>
    </row>
    <row r="174" spans="1:21" ht="13.5" thickBot="1">
      <c r="A174" s="6" t="s">
        <v>10</v>
      </c>
      <c r="B174" s="7">
        <v>0</v>
      </c>
      <c r="C174" s="7">
        <v>1</v>
      </c>
      <c r="D174" s="7">
        <v>1</v>
      </c>
      <c r="E174" s="7">
        <v>1</v>
      </c>
      <c r="F174" s="7">
        <v>0</v>
      </c>
      <c r="G174" s="7">
        <v>1</v>
      </c>
      <c r="H174" s="7">
        <v>0</v>
      </c>
      <c r="I174" s="7">
        <v>0</v>
      </c>
      <c r="J174" s="7">
        <v>1</v>
      </c>
      <c r="K174" s="7">
        <v>0</v>
      </c>
      <c r="L174" s="7">
        <v>2</v>
      </c>
      <c r="M174" s="7">
        <v>24</v>
      </c>
      <c r="N174" s="8">
        <v>0.86249999999999993</v>
      </c>
      <c r="O174" s="8">
        <v>6.9444444444444441E-3</v>
      </c>
      <c r="P174" s="8">
        <v>0</v>
      </c>
      <c r="Q174" s="8">
        <v>0.85555555555555562</v>
      </c>
      <c r="R174" s="7">
        <v>0</v>
      </c>
      <c r="S174" s="7">
        <v>0</v>
      </c>
      <c r="T174" s="7">
        <v>0</v>
      </c>
      <c r="U174">
        <v>1</v>
      </c>
    </row>
    <row r="175" spans="1:21" ht="13.5" thickBot="1">
      <c r="A175" s="1" t="s">
        <v>12</v>
      </c>
      <c r="B175" s="2">
        <v>0</v>
      </c>
      <c r="C175" s="2">
        <v>2</v>
      </c>
      <c r="D175" s="2">
        <v>1</v>
      </c>
      <c r="E175" s="2">
        <v>7</v>
      </c>
      <c r="F175" s="2">
        <v>0</v>
      </c>
      <c r="G175" s="2">
        <v>2</v>
      </c>
      <c r="H175" s="2">
        <v>0</v>
      </c>
      <c r="I175" s="2">
        <v>0</v>
      </c>
      <c r="J175" s="2">
        <v>0</v>
      </c>
      <c r="K175" s="2">
        <v>2</v>
      </c>
      <c r="L175" s="2">
        <v>2</v>
      </c>
      <c r="M175" s="2">
        <v>25</v>
      </c>
      <c r="N175" s="5">
        <v>0.75694444444444453</v>
      </c>
      <c r="O175" s="5">
        <v>0.16597222222222222</v>
      </c>
      <c r="P175" s="5">
        <v>9.0277777777777787E-3</v>
      </c>
      <c r="Q175" s="5">
        <v>0.58194444444444449</v>
      </c>
      <c r="R175" s="2">
        <v>13</v>
      </c>
      <c r="S175" s="2">
        <v>8</v>
      </c>
      <c r="T175" s="2">
        <v>61.9</v>
      </c>
      <c r="U175">
        <v>1</v>
      </c>
    </row>
    <row r="176" spans="1:21" ht="13.5" thickBot="1">
      <c r="A176" s="6" t="s">
        <v>13</v>
      </c>
      <c r="B176" s="7">
        <v>0</v>
      </c>
      <c r="C176" s="7">
        <v>1</v>
      </c>
      <c r="D176" s="7">
        <v>0</v>
      </c>
      <c r="E176" s="7">
        <v>6</v>
      </c>
      <c r="F176" s="7">
        <v>2</v>
      </c>
      <c r="G176" s="7">
        <v>0</v>
      </c>
      <c r="H176" s="7">
        <v>0</v>
      </c>
      <c r="I176" s="7">
        <v>0</v>
      </c>
      <c r="J176" s="7">
        <v>2</v>
      </c>
      <c r="K176" s="7">
        <v>1</v>
      </c>
      <c r="L176" s="7">
        <v>1</v>
      </c>
      <c r="M176" s="7">
        <v>26</v>
      </c>
      <c r="N176" s="8">
        <v>0.73749999999999993</v>
      </c>
      <c r="O176" s="8">
        <v>0.18680555555555556</v>
      </c>
      <c r="P176" s="8">
        <v>9.0277777777777787E-3</v>
      </c>
      <c r="Q176" s="8">
        <v>0.54166666666666663</v>
      </c>
      <c r="R176" s="7">
        <v>0</v>
      </c>
      <c r="S176" s="7">
        <v>0</v>
      </c>
      <c r="T176" s="7">
        <v>0</v>
      </c>
      <c r="U176">
        <v>1</v>
      </c>
    </row>
    <row r="177" spans="1:21" ht="13.5" thickBot="1">
      <c r="A177" s="1" t="s">
        <v>14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0</v>
      </c>
      <c r="K177" s="2">
        <v>2</v>
      </c>
      <c r="L177" s="2">
        <v>2</v>
      </c>
      <c r="M177" s="2">
        <v>25</v>
      </c>
      <c r="N177" s="5">
        <v>0.88750000000000007</v>
      </c>
      <c r="O177" s="5">
        <v>0.20555555555555557</v>
      </c>
      <c r="P177" s="5">
        <v>1.5277777777777777E-2</v>
      </c>
      <c r="Q177" s="5">
        <v>0.66666666666666663</v>
      </c>
      <c r="R177" s="2">
        <v>12</v>
      </c>
      <c r="S177" s="2">
        <v>4</v>
      </c>
      <c r="T177" s="2">
        <v>75</v>
      </c>
      <c r="U177">
        <v>1</v>
      </c>
    </row>
    <row r="178" spans="1:21" ht="13.5" thickBot="1">
      <c r="A178" s="6" t="s">
        <v>15</v>
      </c>
      <c r="B178" s="7">
        <v>0</v>
      </c>
      <c r="C178" s="7">
        <v>0</v>
      </c>
      <c r="D178" s="7">
        <v>-1</v>
      </c>
      <c r="E178" s="7">
        <v>1</v>
      </c>
      <c r="F178" s="7">
        <v>1</v>
      </c>
      <c r="G178" s="7">
        <v>2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23</v>
      </c>
      <c r="N178" s="8">
        <v>0.72152777777777777</v>
      </c>
      <c r="O178" s="8">
        <v>7.6388888888888886E-3</v>
      </c>
      <c r="P178" s="8">
        <v>9.0277777777777787E-3</v>
      </c>
      <c r="Q178" s="8">
        <v>0.70486111111111116</v>
      </c>
      <c r="R178" s="7">
        <v>0</v>
      </c>
      <c r="S178" s="7">
        <v>0</v>
      </c>
      <c r="T178" s="7">
        <v>0</v>
      </c>
      <c r="U178">
        <v>1</v>
      </c>
    </row>
    <row r="179" spans="1:21" ht="13.5" thickBot="1">
      <c r="A179" s="1" t="s">
        <v>134</v>
      </c>
      <c r="B179" s="2">
        <v>0</v>
      </c>
      <c r="C179" s="2">
        <v>0</v>
      </c>
      <c r="D179" s="2">
        <v>-1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3</v>
      </c>
      <c r="L179" s="2">
        <v>0</v>
      </c>
      <c r="M179" s="2">
        <v>19</v>
      </c>
      <c r="N179" s="5">
        <v>0.5805555555555556</v>
      </c>
      <c r="O179" s="5">
        <v>9.5138888888888884E-2</v>
      </c>
      <c r="P179" s="5">
        <v>0</v>
      </c>
      <c r="Q179" s="5">
        <v>0.48541666666666666</v>
      </c>
      <c r="R179" s="2">
        <v>2</v>
      </c>
      <c r="S179" s="2">
        <v>1</v>
      </c>
      <c r="T179" s="2">
        <v>66.7</v>
      </c>
      <c r="U179">
        <v>1</v>
      </c>
    </row>
    <row r="180" spans="1:21" ht="13.5" thickBot="1">
      <c r="A180" s="6" t="s">
        <v>148</v>
      </c>
      <c r="B180" s="7">
        <v>0</v>
      </c>
      <c r="C180" s="7">
        <v>0</v>
      </c>
      <c r="D180" s="7">
        <v>0</v>
      </c>
      <c r="E180" s="7">
        <v>1</v>
      </c>
      <c r="F180" s="7">
        <v>0</v>
      </c>
      <c r="G180" s="7">
        <v>1</v>
      </c>
      <c r="H180" s="7">
        <v>0</v>
      </c>
      <c r="I180" s="7">
        <v>0</v>
      </c>
      <c r="J180" s="7">
        <v>0</v>
      </c>
      <c r="K180" s="7">
        <v>2</v>
      </c>
      <c r="L180" s="7">
        <v>1</v>
      </c>
      <c r="M180" s="7">
        <v>23</v>
      </c>
      <c r="N180" s="8">
        <v>0.7270833333333333</v>
      </c>
      <c r="O180" s="8">
        <v>0.11319444444444444</v>
      </c>
      <c r="P180" s="8">
        <v>1.5277777777777777E-2</v>
      </c>
      <c r="Q180" s="8">
        <v>0.59861111111111109</v>
      </c>
      <c r="R180" s="7">
        <v>0</v>
      </c>
      <c r="S180" s="7">
        <v>0</v>
      </c>
      <c r="T180" s="7">
        <v>0</v>
      </c>
      <c r="U180">
        <v>1</v>
      </c>
    </row>
    <row r="181" spans="1:21">
      <c r="U181">
        <v>1</v>
      </c>
    </row>
    <row r="182" spans="1:21">
      <c r="A182" t="s">
        <v>130</v>
      </c>
      <c r="U182">
        <v>1</v>
      </c>
    </row>
    <row r="183" spans="1:21" ht="13.5" thickBot="1">
      <c r="A183" s="6" t="s">
        <v>0</v>
      </c>
      <c r="B183" s="7">
        <v>0</v>
      </c>
      <c r="C183" s="7">
        <v>2</v>
      </c>
      <c r="D183" s="7">
        <v>0</v>
      </c>
      <c r="E183" s="7">
        <v>0</v>
      </c>
      <c r="F183" s="7">
        <v>2</v>
      </c>
      <c r="G183" s="7">
        <v>2</v>
      </c>
      <c r="H183" s="7">
        <v>0</v>
      </c>
      <c r="I183" s="7">
        <v>0</v>
      </c>
      <c r="J183" s="7">
        <v>0</v>
      </c>
      <c r="K183" s="7">
        <v>0</v>
      </c>
      <c r="L183" s="7">
        <v>3</v>
      </c>
      <c r="M183" s="7">
        <v>25</v>
      </c>
      <c r="N183" s="8">
        <v>0.92708333333333337</v>
      </c>
      <c r="O183" s="8">
        <v>4.7916666666666663E-2</v>
      </c>
      <c r="P183" s="8">
        <v>9.375E-2</v>
      </c>
      <c r="Q183" s="8">
        <v>0.78541666666666676</v>
      </c>
      <c r="R183" s="7">
        <v>0</v>
      </c>
      <c r="S183" s="7">
        <v>0</v>
      </c>
      <c r="T183" s="7">
        <v>0</v>
      </c>
      <c r="U183">
        <v>1</v>
      </c>
    </row>
    <row r="184" spans="1:21" ht="13.5" thickBot="1">
      <c r="A184" s="1" t="s">
        <v>66</v>
      </c>
      <c r="B184" s="2">
        <v>0</v>
      </c>
      <c r="C184" s="2">
        <v>0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  <c r="I184" s="2">
        <v>0</v>
      </c>
      <c r="J184" s="2">
        <v>4</v>
      </c>
      <c r="K184" s="2">
        <v>4</v>
      </c>
      <c r="L184" s="2">
        <v>1</v>
      </c>
      <c r="M184" s="2">
        <v>23</v>
      </c>
      <c r="N184" s="5">
        <v>0.82986111111111116</v>
      </c>
      <c r="O184" s="5">
        <v>0</v>
      </c>
      <c r="P184" s="5">
        <v>2.4999999999999998E-2</v>
      </c>
      <c r="Q184" s="5">
        <v>0.80486111111111114</v>
      </c>
      <c r="R184" s="2">
        <v>0</v>
      </c>
      <c r="S184" s="2">
        <v>0</v>
      </c>
      <c r="T184" s="2">
        <v>0</v>
      </c>
      <c r="U184">
        <v>1</v>
      </c>
    </row>
    <row r="185" spans="1:21" ht="13.5" thickBot="1">
      <c r="A185" s="6" t="s">
        <v>1</v>
      </c>
      <c r="B185" s="7">
        <v>0</v>
      </c>
      <c r="C185" s="7">
        <v>0</v>
      </c>
      <c r="D185" s="7">
        <v>-1</v>
      </c>
      <c r="E185" s="7">
        <v>4</v>
      </c>
      <c r="F185" s="7">
        <v>0</v>
      </c>
      <c r="G185" s="7">
        <v>0</v>
      </c>
      <c r="H185" s="7">
        <v>1</v>
      </c>
      <c r="I185" s="7">
        <v>2</v>
      </c>
      <c r="J185" s="7">
        <v>0</v>
      </c>
      <c r="K185" s="7">
        <v>2</v>
      </c>
      <c r="L185" s="7">
        <v>3</v>
      </c>
      <c r="M185" s="7">
        <v>28</v>
      </c>
      <c r="N185" s="8">
        <v>0.87708333333333333</v>
      </c>
      <c r="O185" s="8">
        <v>0</v>
      </c>
      <c r="P185" s="8">
        <v>4.8611111111111112E-3</v>
      </c>
      <c r="Q185" s="8">
        <v>0.87222222222222223</v>
      </c>
      <c r="R185" s="7">
        <v>1</v>
      </c>
      <c r="S185" s="7">
        <v>0</v>
      </c>
      <c r="T185" s="7">
        <v>100</v>
      </c>
      <c r="U185">
        <v>1</v>
      </c>
    </row>
    <row r="186" spans="1:21" ht="13.5" thickBot="1">
      <c r="A186" s="1" t="s">
        <v>2</v>
      </c>
      <c r="B186" s="2">
        <v>0</v>
      </c>
      <c r="C186" s="2">
        <v>0</v>
      </c>
      <c r="D186" s="2">
        <v>0</v>
      </c>
      <c r="E186" s="2">
        <v>2</v>
      </c>
      <c r="F186" s="2">
        <v>0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1</v>
      </c>
      <c r="M186" s="2">
        <v>10</v>
      </c>
      <c r="N186" s="5">
        <v>0.30138888888888887</v>
      </c>
      <c r="O186" s="5">
        <v>0</v>
      </c>
      <c r="P186" s="5">
        <v>0</v>
      </c>
      <c r="Q186" s="5">
        <v>0.30138888888888887</v>
      </c>
      <c r="R186" s="2">
        <v>6</v>
      </c>
      <c r="S186" s="2">
        <v>2</v>
      </c>
      <c r="T186" s="2">
        <v>75</v>
      </c>
      <c r="U186">
        <v>1</v>
      </c>
    </row>
    <row r="187" spans="1:21" ht="13.5" thickBot="1">
      <c r="A187" s="6" t="s">
        <v>3</v>
      </c>
      <c r="B187" s="7">
        <v>0</v>
      </c>
      <c r="C187" s="7">
        <v>0</v>
      </c>
      <c r="D187" s="7">
        <v>1</v>
      </c>
      <c r="E187" s="7">
        <v>0</v>
      </c>
      <c r="F187" s="7">
        <v>2</v>
      </c>
      <c r="G187" s="7">
        <v>0</v>
      </c>
      <c r="H187" s="7">
        <v>1</v>
      </c>
      <c r="I187" s="7">
        <v>2</v>
      </c>
      <c r="J187" s="7">
        <v>3</v>
      </c>
      <c r="K187" s="7">
        <v>1</v>
      </c>
      <c r="L187" s="7">
        <v>0</v>
      </c>
      <c r="M187" s="7">
        <v>25</v>
      </c>
      <c r="N187" s="8">
        <v>0.73749999999999993</v>
      </c>
      <c r="O187" s="8">
        <v>0</v>
      </c>
      <c r="P187" s="8">
        <v>2.2916666666666669E-2</v>
      </c>
      <c r="Q187" s="8">
        <v>0.71458333333333324</v>
      </c>
      <c r="R187" s="7">
        <v>0</v>
      </c>
      <c r="S187" s="7">
        <v>0</v>
      </c>
      <c r="T187" s="7">
        <v>0</v>
      </c>
      <c r="U187">
        <v>1</v>
      </c>
    </row>
    <row r="188" spans="1:21" ht="13.5" thickBot="1">
      <c r="A188" s="1" t="s">
        <v>123</v>
      </c>
      <c r="B188" s="2">
        <v>0</v>
      </c>
      <c r="C188" s="2">
        <v>0</v>
      </c>
      <c r="D188" s="2">
        <v>-1</v>
      </c>
      <c r="E188" s="2">
        <v>2</v>
      </c>
      <c r="F188" s="2">
        <v>0</v>
      </c>
      <c r="G188" s="2">
        <v>1</v>
      </c>
      <c r="H188" s="2">
        <v>0</v>
      </c>
      <c r="I188" s="2">
        <v>0</v>
      </c>
      <c r="J188" s="2">
        <v>2</v>
      </c>
      <c r="K188" s="2">
        <v>0</v>
      </c>
      <c r="L188" s="2">
        <v>0</v>
      </c>
      <c r="M188" s="2">
        <v>14</v>
      </c>
      <c r="N188" s="5">
        <v>0.3347222222222222</v>
      </c>
      <c r="O188" s="5">
        <v>0</v>
      </c>
      <c r="P188" s="5">
        <v>0</v>
      </c>
      <c r="Q188" s="5">
        <v>0.3347222222222222</v>
      </c>
      <c r="R188" s="2">
        <v>4</v>
      </c>
      <c r="S188" s="2">
        <v>2</v>
      </c>
      <c r="T188" s="2">
        <v>66.7</v>
      </c>
      <c r="U188">
        <v>1</v>
      </c>
    </row>
    <row r="189" spans="1:21" ht="13.5" thickBot="1">
      <c r="A189" s="6" t="s">
        <v>133</v>
      </c>
      <c r="B189" s="7">
        <v>0</v>
      </c>
      <c r="C189" s="7">
        <v>0</v>
      </c>
      <c r="D189" s="7">
        <v>0</v>
      </c>
      <c r="E189" s="7">
        <v>2</v>
      </c>
      <c r="F189" s="7">
        <v>0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20</v>
      </c>
      <c r="N189" s="8">
        <v>0.62222222222222223</v>
      </c>
      <c r="O189" s="8">
        <v>0</v>
      </c>
      <c r="P189" s="8">
        <v>0</v>
      </c>
      <c r="Q189" s="8">
        <v>0.62222222222222223</v>
      </c>
      <c r="R189" s="7">
        <v>0</v>
      </c>
      <c r="S189" s="7">
        <v>0</v>
      </c>
      <c r="T189" s="7">
        <v>0</v>
      </c>
      <c r="U189">
        <v>1</v>
      </c>
    </row>
    <row r="190" spans="1:21" ht="13.5" thickBot="1">
      <c r="A190" s="1" t="s">
        <v>6</v>
      </c>
      <c r="B190" s="2">
        <v>1</v>
      </c>
      <c r="C190" s="2">
        <v>1</v>
      </c>
      <c r="D190" s="2">
        <v>0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3</v>
      </c>
      <c r="L190" s="2">
        <v>2</v>
      </c>
      <c r="M190" s="2">
        <v>25</v>
      </c>
      <c r="N190" s="5">
        <v>0.84861111111111109</v>
      </c>
      <c r="O190" s="5">
        <v>4.7916666666666663E-2</v>
      </c>
      <c r="P190" s="5">
        <v>9.5833333333333326E-2</v>
      </c>
      <c r="Q190" s="5">
        <v>0.70486111111111116</v>
      </c>
      <c r="R190" s="2">
        <v>1</v>
      </c>
      <c r="S190" s="2">
        <v>0</v>
      </c>
      <c r="T190" s="2">
        <v>100</v>
      </c>
      <c r="U190">
        <v>1</v>
      </c>
    </row>
    <row r="191" spans="1:21" ht="13.5" thickBot="1">
      <c r="A191" s="6" t="s">
        <v>83</v>
      </c>
      <c r="B191" s="7">
        <v>0</v>
      </c>
      <c r="C191" s="7">
        <v>0</v>
      </c>
      <c r="D191" s="7">
        <v>-2</v>
      </c>
      <c r="E191" s="7">
        <v>0</v>
      </c>
      <c r="F191" s="7">
        <v>2</v>
      </c>
      <c r="G191" s="7">
        <v>0</v>
      </c>
      <c r="H191" s="7">
        <v>0</v>
      </c>
      <c r="I191" s="7">
        <v>0</v>
      </c>
      <c r="J191" s="7">
        <v>1</v>
      </c>
      <c r="K191" s="7">
        <v>2</v>
      </c>
      <c r="L191" s="7">
        <v>0</v>
      </c>
      <c r="M191" s="7">
        <v>14</v>
      </c>
      <c r="N191" s="8">
        <v>0.35555555555555557</v>
      </c>
      <c r="O191" s="8">
        <v>0</v>
      </c>
      <c r="P191" s="8">
        <v>0</v>
      </c>
      <c r="Q191" s="8">
        <v>0.35555555555555557</v>
      </c>
      <c r="R191" s="7">
        <v>0</v>
      </c>
      <c r="S191" s="7">
        <v>0</v>
      </c>
      <c r="T191" s="7">
        <v>0</v>
      </c>
      <c r="U191">
        <v>1</v>
      </c>
    </row>
    <row r="192" spans="1:21" ht="13.5" thickBot="1">
      <c r="A192" s="1" t="s">
        <v>25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2</v>
      </c>
      <c r="K192" s="2">
        <v>1</v>
      </c>
      <c r="L192" s="2">
        <v>1</v>
      </c>
      <c r="M192" s="2">
        <v>20</v>
      </c>
      <c r="N192" s="5">
        <v>0.60277777777777775</v>
      </c>
      <c r="O192" s="5">
        <v>0</v>
      </c>
      <c r="P192" s="5">
        <v>7.6388888888888895E-2</v>
      </c>
      <c r="Q192" s="5">
        <v>0.52638888888888891</v>
      </c>
      <c r="R192" s="2">
        <v>3</v>
      </c>
      <c r="S192" s="2">
        <v>2</v>
      </c>
      <c r="T192" s="2">
        <v>60</v>
      </c>
      <c r="U192">
        <v>1</v>
      </c>
    </row>
    <row r="193" spans="1:21" ht="13.5" thickBot="1">
      <c r="A193" s="6" t="s">
        <v>9</v>
      </c>
      <c r="B193" s="7">
        <v>1</v>
      </c>
      <c r="C193" s="7">
        <v>1</v>
      </c>
      <c r="D193" s="7">
        <v>2</v>
      </c>
      <c r="E193" s="7">
        <v>3</v>
      </c>
      <c r="F193" s="7">
        <v>1</v>
      </c>
      <c r="G193" s="7">
        <v>0</v>
      </c>
      <c r="H193" s="7">
        <v>1</v>
      </c>
      <c r="I193" s="7">
        <v>2</v>
      </c>
      <c r="J193" s="7">
        <v>1</v>
      </c>
      <c r="K193" s="7">
        <v>3</v>
      </c>
      <c r="L193" s="7">
        <v>0</v>
      </c>
      <c r="M193" s="7">
        <v>23</v>
      </c>
      <c r="N193" s="8">
        <v>0.6166666666666667</v>
      </c>
      <c r="O193" s="8">
        <v>0</v>
      </c>
      <c r="P193" s="8">
        <v>2.4999999999999998E-2</v>
      </c>
      <c r="Q193" s="8">
        <v>0.59166666666666667</v>
      </c>
      <c r="R193" s="7">
        <v>0</v>
      </c>
      <c r="S193" s="7">
        <v>2</v>
      </c>
      <c r="T193" s="7">
        <v>0</v>
      </c>
      <c r="U193">
        <v>1</v>
      </c>
    </row>
    <row r="194" spans="1:21" ht="13.5" thickBot="1">
      <c r="A194" s="1" t="s">
        <v>10</v>
      </c>
      <c r="B194" s="2">
        <v>0</v>
      </c>
      <c r="C194" s="2">
        <v>0</v>
      </c>
      <c r="D194" s="2">
        <v>-1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3</v>
      </c>
      <c r="K194" s="2">
        <v>1</v>
      </c>
      <c r="L194" s="2">
        <v>0</v>
      </c>
      <c r="M194" s="2">
        <v>26</v>
      </c>
      <c r="N194" s="5">
        <v>0.7909722222222223</v>
      </c>
      <c r="O194" s="5">
        <v>0</v>
      </c>
      <c r="P194" s="5">
        <v>8.1944444444444445E-2</v>
      </c>
      <c r="Q194" s="5">
        <v>0.7090277777777777</v>
      </c>
      <c r="R194" s="2">
        <v>0</v>
      </c>
      <c r="S194" s="2">
        <v>0</v>
      </c>
      <c r="T194" s="2">
        <v>0</v>
      </c>
      <c r="U194">
        <v>1</v>
      </c>
    </row>
    <row r="195" spans="1:21" ht="13.5" thickBot="1">
      <c r="A195" s="6" t="s">
        <v>12</v>
      </c>
      <c r="B195" s="7">
        <v>2</v>
      </c>
      <c r="C195" s="7">
        <v>1</v>
      </c>
      <c r="D195" s="7">
        <v>1</v>
      </c>
      <c r="E195" s="7">
        <v>8</v>
      </c>
      <c r="F195" s="7">
        <v>1</v>
      </c>
      <c r="G195" s="7">
        <v>0</v>
      </c>
      <c r="H195" s="7">
        <v>0</v>
      </c>
      <c r="I195" s="7">
        <v>0</v>
      </c>
      <c r="J195" s="7">
        <v>1</v>
      </c>
      <c r="K195" s="7">
        <v>2</v>
      </c>
      <c r="L195" s="7">
        <v>1</v>
      </c>
      <c r="M195" s="7">
        <v>24</v>
      </c>
      <c r="N195" s="8">
        <v>0.74513888888888891</v>
      </c>
      <c r="O195" s="8">
        <v>4.7916666666666663E-2</v>
      </c>
      <c r="P195" s="8">
        <v>9.0277777777777776E-2</v>
      </c>
      <c r="Q195" s="8">
        <v>0.6069444444444444</v>
      </c>
      <c r="R195" s="7">
        <v>13</v>
      </c>
      <c r="S195" s="7">
        <v>5</v>
      </c>
      <c r="T195" s="7">
        <v>72.2</v>
      </c>
      <c r="U195">
        <v>1</v>
      </c>
    </row>
    <row r="196" spans="1:21" ht="13.5" thickBot="1">
      <c r="A196" s="1" t="s">
        <v>13</v>
      </c>
      <c r="B196" s="2">
        <v>1</v>
      </c>
      <c r="C196" s="2">
        <v>2</v>
      </c>
      <c r="D196" s="2">
        <v>-1</v>
      </c>
      <c r="E196" s="2">
        <v>4</v>
      </c>
      <c r="F196" s="2">
        <v>1</v>
      </c>
      <c r="G196" s="2">
        <v>1</v>
      </c>
      <c r="H196" s="2">
        <v>0</v>
      </c>
      <c r="I196" s="2">
        <v>0</v>
      </c>
      <c r="J196" s="2">
        <v>0</v>
      </c>
      <c r="K196" s="2">
        <v>0</v>
      </c>
      <c r="L196" s="2">
        <v>2</v>
      </c>
      <c r="M196" s="2">
        <v>26</v>
      </c>
      <c r="N196" s="5">
        <v>0.71111111111111114</v>
      </c>
      <c r="O196" s="5">
        <v>4.7916666666666663E-2</v>
      </c>
      <c r="P196" s="5">
        <v>0</v>
      </c>
      <c r="Q196" s="5">
        <v>0.66319444444444442</v>
      </c>
      <c r="R196" s="2">
        <v>0</v>
      </c>
      <c r="S196" s="2">
        <v>0</v>
      </c>
      <c r="T196" s="2">
        <v>0</v>
      </c>
      <c r="U196">
        <v>1</v>
      </c>
    </row>
    <row r="197" spans="1:21" ht="13.5" thickBot="1">
      <c r="A197" s="6" t="s">
        <v>14</v>
      </c>
      <c r="B197" s="7">
        <v>0</v>
      </c>
      <c r="C197" s="7">
        <v>2</v>
      </c>
      <c r="D197" s="7">
        <v>1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2</v>
      </c>
      <c r="M197" s="7">
        <v>24</v>
      </c>
      <c r="N197" s="8">
        <v>0.74513888888888891</v>
      </c>
      <c r="O197" s="8">
        <v>4.7916666666666663E-2</v>
      </c>
      <c r="P197" s="8">
        <v>1.5972222222222224E-2</v>
      </c>
      <c r="Q197" s="8">
        <v>0.68125000000000002</v>
      </c>
      <c r="R197" s="7">
        <v>9</v>
      </c>
      <c r="S197" s="7">
        <v>9</v>
      </c>
      <c r="T197" s="7">
        <v>50</v>
      </c>
      <c r="U197">
        <v>1</v>
      </c>
    </row>
    <row r="198" spans="1:21" ht="13.5" thickBot="1">
      <c r="A198" s="1" t="s">
        <v>15</v>
      </c>
      <c r="B198" s="2">
        <v>0</v>
      </c>
      <c r="C198" s="2">
        <v>0</v>
      </c>
      <c r="D198" s="2">
        <v>0</v>
      </c>
      <c r="E198" s="2">
        <v>1</v>
      </c>
      <c r="F198" s="2">
        <v>2</v>
      </c>
      <c r="G198" s="2">
        <v>6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24</v>
      </c>
      <c r="N198" s="5">
        <v>0.92708333333333337</v>
      </c>
      <c r="O198" s="5">
        <v>0</v>
      </c>
      <c r="P198" s="5">
        <v>6.1805555555555558E-2</v>
      </c>
      <c r="Q198" s="5">
        <v>0.8652777777777777</v>
      </c>
      <c r="R198" s="2">
        <v>0</v>
      </c>
      <c r="S198" s="2">
        <v>0</v>
      </c>
      <c r="T198" s="2">
        <v>0</v>
      </c>
      <c r="U198">
        <v>1</v>
      </c>
    </row>
    <row r="199" spans="1:21" ht="13.5" thickBot="1">
      <c r="A199" s="6" t="s">
        <v>134</v>
      </c>
      <c r="B199" s="7">
        <v>0</v>
      </c>
      <c r="C199" s="7">
        <v>0</v>
      </c>
      <c r="D199" s="7">
        <v>1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18</v>
      </c>
      <c r="N199" s="8">
        <v>0.53402777777777777</v>
      </c>
      <c r="O199" s="8">
        <v>0</v>
      </c>
      <c r="P199" s="8">
        <v>0</v>
      </c>
      <c r="Q199" s="8">
        <v>0.53402777777777777</v>
      </c>
      <c r="R199" s="7">
        <v>3</v>
      </c>
      <c r="S199" s="7">
        <v>2</v>
      </c>
      <c r="T199" s="7">
        <v>60</v>
      </c>
      <c r="U199">
        <v>1</v>
      </c>
    </row>
    <row r="200" spans="1:21" ht="13.5" thickBot="1">
      <c r="A200" s="1" t="s">
        <v>148</v>
      </c>
      <c r="B200" s="2">
        <v>0</v>
      </c>
      <c r="C200" s="2">
        <v>1</v>
      </c>
      <c r="D200" s="2">
        <v>0</v>
      </c>
      <c r="E200" s="2">
        <v>3</v>
      </c>
      <c r="F200" s="2">
        <v>1</v>
      </c>
      <c r="G200" s="2">
        <v>5</v>
      </c>
      <c r="H200" s="2">
        <v>0</v>
      </c>
      <c r="I200" s="2">
        <v>0</v>
      </c>
      <c r="J200" s="2">
        <v>0</v>
      </c>
      <c r="K200" s="2">
        <v>1</v>
      </c>
      <c r="L200" s="2">
        <v>0</v>
      </c>
      <c r="M200" s="2">
        <v>24</v>
      </c>
      <c r="N200" s="5">
        <v>0.74305555555555547</v>
      </c>
      <c r="O200" s="5">
        <v>0</v>
      </c>
      <c r="P200" s="5">
        <v>4.7916666666666663E-2</v>
      </c>
      <c r="Q200" s="5">
        <v>0.69513888888888886</v>
      </c>
      <c r="R200" s="2">
        <v>0</v>
      </c>
      <c r="S200" s="2">
        <v>0</v>
      </c>
      <c r="T200" s="2">
        <v>0</v>
      </c>
      <c r="U200">
        <v>1</v>
      </c>
    </row>
    <row r="201" spans="1:21">
      <c r="U201">
        <v>1</v>
      </c>
    </row>
    <row r="202" spans="1:21">
      <c r="A202" t="s">
        <v>162</v>
      </c>
      <c r="U202">
        <v>1</v>
      </c>
    </row>
    <row r="203" spans="1:21" ht="13.5" thickBot="1">
      <c r="A203" s="6" t="s">
        <v>0</v>
      </c>
      <c r="B203" s="7">
        <v>0</v>
      </c>
      <c r="C203" s="7">
        <v>1</v>
      </c>
      <c r="D203" s="7">
        <v>2</v>
      </c>
      <c r="E203" s="7">
        <v>2</v>
      </c>
      <c r="F203" s="7">
        <v>4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1</v>
      </c>
      <c r="M203" s="7">
        <v>26</v>
      </c>
      <c r="N203" s="9">
        <v>1.0125</v>
      </c>
      <c r="O203" s="8">
        <v>0.10694444444444444</v>
      </c>
      <c r="P203" s="8">
        <v>5.7638888888888885E-2</v>
      </c>
      <c r="Q203" s="8">
        <v>0.84791666666666676</v>
      </c>
      <c r="R203" s="7">
        <v>0</v>
      </c>
      <c r="S203" s="7">
        <v>0</v>
      </c>
      <c r="T203" s="7">
        <v>0</v>
      </c>
      <c r="U203">
        <v>1</v>
      </c>
    </row>
    <row r="204" spans="1:21" ht="13.5" thickBot="1">
      <c r="A204" s="1" t="s">
        <v>66</v>
      </c>
      <c r="B204" s="2">
        <v>0</v>
      </c>
      <c r="C204" s="2">
        <v>1</v>
      </c>
      <c r="D204" s="2">
        <v>2</v>
      </c>
      <c r="E204" s="2">
        <v>5</v>
      </c>
      <c r="F204" s="2">
        <v>1</v>
      </c>
      <c r="G204" s="2">
        <v>0</v>
      </c>
      <c r="H204" s="2">
        <v>0</v>
      </c>
      <c r="I204" s="2">
        <v>0</v>
      </c>
      <c r="J204" s="2">
        <v>1</v>
      </c>
      <c r="K204" s="2">
        <v>2</v>
      </c>
      <c r="L204" s="2">
        <v>0</v>
      </c>
      <c r="M204" s="2">
        <v>25</v>
      </c>
      <c r="N204" s="5">
        <v>0.77847222222222223</v>
      </c>
      <c r="O204" s="5">
        <v>0</v>
      </c>
      <c r="P204" s="5">
        <v>0</v>
      </c>
      <c r="Q204" s="5">
        <v>0.77847222222222223</v>
      </c>
      <c r="R204" s="2">
        <v>0</v>
      </c>
      <c r="S204" s="2">
        <v>0</v>
      </c>
      <c r="T204" s="2">
        <v>0</v>
      </c>
      <c r="U204">
        <v>1</v>
      </c>
    </row>
    <row r="205" spans="1:21" ht="13.5" thickBot="1">
      <c r="A205" s="6" t="s">
        <v>1</v>
      </c>
      <c r="B205" s="7">
        <v>0</v>
      </c>
      <c r="C205" s="7">
        <v>1</v>
      </c>
      <c r="D205" s="7">
        <v>0</v>
      </c>
      <c r="E205" s="7">
        <v>1</v>
      </c>
      <c r="F205" s="7">
        <v>0</v>
      </c>
      <c r="G205" s="7">
        <v>0</v>
      </c>
      <c r="H205" s="7">
        <v>1</v>
      </c>
      <c r="I205" s="7">
        <v>5</v>
      </c>
      <c r="J205" s="7">
        <v>1</v>
      </c>
      <c r="K205" s="7">
        <v>0</v>
      </c>
      <c r="L205" s="7">
        <v>1</v>
      </c>
      <c r="M205" s="7">
        <v>23</v>
      </c>
      <c r="N205" s="8">
        <v>0.69236111111111109</v>
      </c>
      <c r="O205" s="8">
        <v>5.5555555555555552E-2</v>
      </c>
      <c r="P205" s="8">
        <v>0</v>
      </c>
      <c r="Q205" s="8">
        <v>0.63680555555555551</v>
      </c>
      <c r="R205" s="7">
        <v>0</v>
      </c>
      <c r="S205" s="7">
        <v>0</v>
      </c>
      <c r="T205" s="7">
        <v>0</v>
      </c>
      <c r="U205">
        <v>1</v>
      </c>
    </row>
    <row r="206" spans="1:21" ht="13.5" thickBot="1">
      <c r="A206" s="1" t="s">
        <v>2</v>
      </c>
      <c r="B206" s="2">
        <v>1</v>
      </c>
      <c r="C206" s="2">
        <v>0</v>
      </c>
      <c r="D206" s="2">
        <v>0</v>
      </c>
      <c r="E206" s="2">
        <v>4</v>
      </c>
      <c r="F206" s="2">
        <v>1</v>
      </c>
      <c r="G206" s="2">
        <v>1</v>
      </c>
      <c r="H206" s="2">
        <v>0</v>
      </c>
      <c r="I206" s="2">
        <v>0</v>
      </c>
      <c r="J206" s="2">
        <v>1</v>
      </c>
      <c r="K206" s="2">
        <v>2</v>
      </c>
      <c r="L206" s="2">
        <v>0</v>
      </c>
      <c r="M206" s="2">
        <v>25</v>
      </c>
      <c r="N206" s="5">
        <v>0.72291666666666676</v>
      </c>
      <c r="O206" s="5">
        <v>5.5555555555555552E-2</v>
      </c>
      <c r="P206" s="5">
        <v>3.6111111111111115E-2</v>
      </c>
      <c r="Q206" s="5">
        <v>0.63124999999999998</v>
      </c>
      <c r="R206" s="2">
        <v>12</v>
      </c>
      <c r="S206" s="2">
        <v>7</v>
      </c>
      <c r="T206" s="2">
        <v>63.2</v>
      </c>
      <c r="U206">
        <v>1</v>
      </c>
    </row>
    <row r="207" spans="1:21" ht="13.5" thickBot="1">
      <c r="A207" s="6" t="s">
        <v>3</v>
      </c>
      <c r="B207" s="7">
        <v>0</v>
      </c>
      <c r="C207" s="7">
        <v>0</v>
      </c>
      <c r="D207" s="7">
        <v>-1</v>
      </c>
      <c r="E207" s="7">
        <v>0</v>
      </c>
      <c r="F207" s="7">
        <v>0</v>
      </c>
      <c r="G207" s="7">
        <v>1</v>
      </c>
      <c r="H207" s="7">
        <v>0</v>
      </c>
      <c r="I207" s="7">
        <v>0</v>
      </c>
      <c r="J207" s="7">
        <v>2</v>
      </c>
      <c r="K207" s="7">
        <v>0</v>
      </c>
      <c r="L207" s="7">
        <v>2</v>
      </c>
      <c r="M207" s="7">
        <v>23</v>
      </c>
      <c r="N207" s="8">
        <v>0.73888888888888893</v>
      </c>
      <c r="O207" s="8">
        <v>0</v>
      </c>
      <c r="P207" s="8">
        <v>0</v>
      </c>
      <c r="Q207" s="8">
        <v>0.73888888888888893</v>
      </c>
      <c r="R207" s="7">
        <v>0</v>
      </c>
      <c r="S207" s="7">
        <v>0</v>
      </c>
      <c r="T207" s="7">
        <v>0</v>
      </c>
      <c r="U207">
        <v>1</v>
      </c>
    </row>
    <row r="208" spans="1:21" ht="13.5" thickBot="1">
      <c r="A208" s="1" t="s">
        <v>123</v>
      </c>
      <c r="B208" s="2">
        <v>1</v>
      </c>
      <c r="C208" s="2">
        <v>0</v>
      </c>
      <c r="D208" s="2">
        <v>1</v>
      </c>
      <c r="E208" s="2">
        <v>1</v>
      </c>
      <c r="F208" s="2">
        <v>0</v>
      </c>
      <c r="G208" s="2">
        <v>1</v>
      </c>
      <c r="H208" s="2">
        <v>0</v>
      </c>
      <c r="I208" s="2">
        <v>0</v>
      </c>
      <c r="J208" s="2">
        <v>1</v>
      </c>
      <c r="K208" s="2">
        <v>0</v>
      </c>
      <c r="L208" s="2">
        <v>0</v>
      </c>
      <c r="M208" s="2">
        <v>12</v>
      </c>
      <c r="N208" s="5">
        <v>0.33194444444444443</v>
      </c>
      <c r="O208" s="5">
        <v>0</v>
      </c>
      <c r="P208" s="5">
        <v>0</v>
      </c>
      <c r="Q208" s="5">
        <v>0.33194444444444443</v>
      </c>
      <c r="R208" s="2">
        <v>3</v>
      </c>
      <c r="S208" s="2">
        <v>3</v>
      </c>
      <c r="T208" s="2">
        <v>50</v>
      </c>
      <c r="U208">
        <v>1</v>
      </c>
    </row>
    <row r="209" spans="1:21" ht="13.5" thickBot="1">
      <c r="A209" s="6" t="s">
        <v>133</v>
      </c>
      <c r="B209" s="7">
        <v>0</v>
      </c>
      <c r="C209" s="7">
        <v>1</v>
      </c>
      <c r="D209" s="7">
        <v>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1</v>
      </c>
      <c r="K209" s="7">
        <v>1</v>
      </c>
      <c r="L209" s="7">
        <v>0</v>
      </c>
      <c r="M209" s="7">
        <v>13</v>
      </c>
      <c r="N209" s="8">
        <v>0.3354166666666667</v>
      </c>
      <c r="O209" s="8">
        <v>0</v>
      </c>
      <c r="P209" s="8">
        <v>0</v>
      </c>
      <c r="Q209" s="8">
        <v>0.3354166666666667</v>
      </c>
      <c r="R209" s="7">
        <v>0</v>
      </c>
      <c r="S209" s="7">
        <v>0</v>
      </c>
      <c r="T209" s="7">
        <v>0</v>
      </c>
      <c r="U209">
        <v>1</v>
      </c>
    </row>
    <row r="210" spans="1:21" ht="13.5" thickBot="1">
      <c r="A210" s="1" t="s">
        <v>4</v>
      </c>
      <c r="B210" s="2">
        <v>0</v>
      </c>
      <c r="C210" s="2">
        <v>0</v>
      </c>
      <c r="D210" s="2">
        <v>0</v>
      </c>
      <c r="E210" s="2">
        <v>2</v>
      </c>
      <c r="F210" s="2">
        <v>1</v>
      </c>
      <c r="G210" s="2">
        <v>0</v>
      </c>
      <c r="H210" s="2">
        <v>1</v>
      </c>
      <c r="I210" s="2">
        <v>2</v>
      </c>
      <c r="J210" s="2">
        <v>0</v>
      </c>
      <c r="K210" s="2">
        <v>0</v>
      </c>
      <c r="L210" s="2">
        <v>0</v>
      </c>
      <c r="M210" s="2">
        <v>25</v>
      </c>
      <c r="N210" s="5">
        <v>0.74097222222222225</v>
      </c>
      <c r="O210" s="5">
        <v>5.5555555555555552E-2</v>
      </c>
      <c r="P210" s="5">
        <v>0</v>
      </c>
      <c r="Q210" s="5">
        <v>0.68541666666666667</v>
      </c>
      <c r="R210" s="2">
        <v>0</v>
      </c>
      <c r="S210" s="2">
        <v>0</v>
      </c>
      <c r="T210" s="2">
        <v>0</v>
      </c>
      <c r="U210">
        <v>1</v>
      </c>
    </row>
    <row r="211" spans="1:21" ht="13.5" thickBot="1">
      <c r="A211" s="6" t="s">
        <v>6</v>
      </c>
      <c r="B211" s="7">
        <v>2</v>
      </c>
      <c r="C211" s="7">
        <v>0</v>
      </c>
      <c r="D211" s="7">
        <v>1</v>
      </c>
      <c r="E211" s="7">
        <v>3</v>
      </c>
      <c r="F211" s="7">
        <v>0</v>
      </c>
      <c r="G211" s="7">
        <v>0</v>
      </c>
      <c r="H211" s="7">
        <v>0</v>
      </c>
      <c r="I211" s="7">
        <v>0</v>
      </c>
      <c r="J211" s="7">
        <v>2</v>
      </c>
      <c r="K211" s="7">
        <v>1</v>
      </c>
      <c r="L211" s="7">
        <v>2</v>
      </c>
      <c r="M211" s="7">
        <v>27</v>
      </c>
      <c r="N211" s="8">
        <v>0.82500000000000007</v>
      </c>
      <c r="O211" s="8">
        <v>5.1388888888888894E-2</v>
      </c>
      <c r="P211" s="8">
        <v>2.1527777777777781E-2</v>
      </c>
      <c r="Q211" s="8">
        <v>0.75208333333333333</v>
      </c>
      <c r="R211" s="7">
        <v>2</v>
      </c>
      <c r="S211" s="7">
        <v>0</v>
      </c>
      <c r="T211" s="7">
        <v>100</v>
      </c>
      <c r="U211">
        <v>1</v>
      </c>
    </row>
    <row r="212" spans="1:21" ht="13.5" thickBot="1">
      <c r="A212" s="1" t="s">
        <v>25</v>
      </c>
      <c r="B212" s="2">
        <v>0</v>
      </c>
      <c r="C212" s="2">
        <v>1</v>
      </c>
      <c r="D212" s="2">
        <v>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3</v>
      </c>
      <c r="K212" s="2">
        <v>1</v>
      </c>
      <c r="L212" s="2">
        <v>0</v>
      </c>
      <c r="M212" s="2">
        <v>13</v>
      </c>
      <c r="N212" s="5">
        <v>0.34861111111111115</v>
      </c>
      <c r="O212" s="5">
        <v>0</v>
      </c>
      <c r="P212" s="5">
        <v>3.4027777777777775E-2</v>
      </c>
      <c r="Q212" s="5">
        <v>0.31458333333333333</v>
      </c>
      <c r="R212" s="2">
        <v>3</v>
      </c>
      <c r="S212" s="2">
        <v>1</v>
      </c>
      <c r="T212" s="2">
        <v>75</v>
      </c>
      <c r="U212">
        <v>1</v>
      </c>
    </row>
    <row r="213" spans="1:21" ht="13.5" thickBot="1">
      <c r="A213" s="6" t="s">
        <v>9</v>
      </c>
      <c r="B213" s="7">
        <v>2</v>
      </c>
      <c r="C213" s="7">
        <v>0</v>
      </c>
      <c r="D213" s="7">
        <v>2</v>
      </c>
      <c r="E213" s="7">
        <v>5</v>
      </c>
      <c r="F213" s="7">
        <v>1</v>
      </c>
      <c r="G213" s="7">
        <v>1</v>
      </c>
      <c r="H213" s="7">
        <v>0</v>
      </c>
      <c r="I213" s="7">
        <v>0</v>
      </c>
      <c r="J213" s="7">
        <v>2</v>
      </c>
      <c r="K213" s="7">
        <v>0</v>
      </c>
      <c r="L213" s="7">
        <v>0</v>
      </c>
      <c r="M213" s="7">
        <v>23</v>
      </c>
      <c r="N213" s="8">
        <v>0.65555555555555556</v>
      </c>
      <c r="O213" s="8">
        <v>0</v>
      </c>
      <c r="P213" s="8">
        <v>0</v>
      </c>
      <c r="Q213" s="8">
        <v>0.65555555555555556</v>
      </c>
      <c r="R213" s="7">
        <v>0</v>
      </c>
      <c r="S213" s="7">
        <v>1</v>
      </c>
      <c r="T213" s="7">
        <v>0</v>
      </c>
      <c r="U213">
        <v>1</v>
      </c>
    </row>
    <row r="214" spans="1:21" ht="13.5" thickBot="1">
      <c r="A214" s="1" t="s">
        <v>10</v>
      </c>
      <c r="B214" s="2">
        <v>0</v>
      </c>
      <c r="C214" s="2">
        <v>1</v>
      </c>
      <c r="D214" s="2">
        <v>2</v>
      </c>
      <c r="E214" s="2">
        <v>2</v>
      </c>
      <c r="F214" s="2">
        <v>1</v>
      </c>
      <c r="G214" s="2">
        <v>4</v>
      </c>
      <c r="H214" s="2">
        <v>0</v>
      </c>
      <c r="I214" s="2">
        <v>0</v>
      </c>
      <c r="J214" s="2">
        <v>5</v>
      </c>
      <c r="K214" s="2">
        <v>0</v>
      </c>
      <c r="L214" s="2">
        <v>1</v>
      </c>
      <c r="M214" s="2">
        <v>25</v>
      </c>
      <c r="N214" s="5">
        <v>0.85555555555555562</v>
      </c>
      <c r="O214" s="5">
        <v>5.5555555555555558E-3</v>
      </c>
      <c r="P214" s="5">
        <v>5.7638888888888885E-2</v>
      </c>
      <c r="Q214" s="5">
        <v>0.79236111111111107</v>
      </c>
      <c r="R214" s="2">
        <v>0</v>
      </c>
      <c r="S214" s="2">
        <v>0</v>
      </c>
      <c r="T214" s="2">
        <v>0</v>
      </c>
      <c r="U214">
        <v>1</v>
      </c>
    </row>
    <row r="215" spans="1:21" ht="13.5" thickBot="1">
      <c r="A215" s="6" t="s">
        <v>12</v>
      </c>
      <c r="B215" s="7">
        <v>0</v>
      </c>
      <c r="C215" s="7">
        <v>2</v>
      </c>
      <c r="D215" s="7">
        <v>1</v>
      </c>
      <c r="E215" s="7">
        <v>4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2</v>
      </c>
      <c r="M215" s="7">
        <v>29</v>
      </c>
      <c r="N215" s="8">
        <v>0.82013888888888886</v>
      </c>
      <c r="O215" s="8">
        <v>0.1013888888888889</v>
      </c>
      <c r="P215" s="8">
        <v>2.361111111111111E-2</v>
      </c>
      <c r="Q215" s="8">
        <v>0.69513888888888886</v>
      </c>
      <c r="R215" s="7">
        <v>18</v>
      </c>
      <c r="S215" s="7">
        <v>5</v>
      </c>
      <c r="T215" s="7">
        <v>78.3</v>
      </c>
      <c r="U215">
        <v>1</v>
      </c>
    </row>
    <row r="216" spans="1:21" ht="13.5" thickBot="1">
      <c r="A216" s="1" t="s">
        <v>13</v>
      </c>
      <c r="B216" s="2">
        <v>0</v>
      </c>
      <c r="C216" s="2">
        <v>1</v>
      </c>
      <c r="D216" s="2">
        <v>1</v>
      </c>
      <c r="E216" s="2">
        <v>4</v>
      </c>
      <c r="F216" s="2">
        <v>1</v>
      </c>
      <c r="G216" s="2">
        <v>2</v>
      </c>
      <c r="H216" s="2">
        <v>0</v>
      </c>
      <c r="I216" s="2">
        <v>0</v>
      </c>
      <c r="J216" s="2">
        <v>0</v>
      </c>
      <c r="K216" s="2">
        <v>2</v>
      </c>
      <c r="L216" s="2">
        <v>2</v>
      </c>
      <c r="M216" s="2">
        <v>25</v>
      </c>
      <c r="N216" s="5">
        <v>0.6743055555555556</v>
      </c>
      <c r="O216" s="5">
        <v>5.1388888888888894E-2</v>
      </c>
      <c r="P216" s="5">
        <v>0</v>
      </c>
      <c r="Q216" s="5">
        <v>0.62291666666666667</v>
      </c>
      <c r="R216" s="2">
        <v>0</v>
      </c>
      <c r="S216" s="2">
        <v>0</v>
      </c>
      <c r="T216" s="2">
        <v>0</v>
      </c>
      <c r="U216">
        <v>1</v>
      </c>
    </row>
    <row r="217" spans="1:21" ht="13.5" thickBot="1">
      <c r="A217" s="6" t="s">
        <v>14</v>
      </c>
      <c r="B217" s="7">
        <v>0</v>
      </c>
      <c r="C217" s="7">
        <v>1</v>
      </c>
      <c r="D217" s="7">
        <v>1</v>
      </c>
      <c r="E217" s="7">
        <v>0</v>
      </c>
      <c r="F217" s="7">
        <v>0</v>
      </c>
      <c r="G217" s="7">
        <v>2</v>
      </c>
      <c r="H217" s="7">
        <v>0</v>
      </c>
      <c r="I217" s="7">
        <v>0</v>
      </c>
      <c r="J217" s="7">
        <v>1</v>
      </c>
      <c r="K217" s="7">
        <v>1</v>
      </c>
      <c r="L217" s="7">
        <v>0</v>
      </c>
      <c r="M217" s="7">
        <v>25</v>
      </c>
      <c r="N217" s="8">
        <v>0.7715277777777777</v>
      </c>
      <c r="O217" s="8">
        <v>5.1388888888888894E-2</v>
      </c>
      <c r="P217" s="8">
        <v>0</v>
      </c>
      <c r="Q217" s="8">
        <v>0.72013888888888899</v>
      </c>
      <c r="R217" s="7">
        <v>10</v>
      </c>
      <c r="S217" s="7">
        <v>10</v>
      </c>
      <c r="T217" s="7">
        <v>50</v>
      </c>
      <c r="U217">
        <v>1</v>
      </c>
    </row>
    <row r="218" spans="1:21" ht="13.5" thickBot="1">
      <c r="A218" s="1" t="s">
        <v>15</v>
      </c>
      <c r="B218" s="2">
        <v>0</v>
      </c>
      <c r="C218" s="2">
        <v>0</v>
      </c>
      <c r="D218" s="2">
        <v>2</v>
      </c>
      <c r="E218" s="2">
        <v>1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1</v>
      </c>
      <c r="L218" s="2">
        <v>2</v>
      </c>
      <c r="M218" s="2">
        <v>25</v>
      </c>
      <c r="N218" s="5">
        <v>0.80763888888888891</v>
      </c>
      <c r="O218" s="5">
        <v>0</v>
      </c>
      <c r="P218" s="5">
        <v>0</v>
      </c>
      <c r="Q218" s="5">
        <v>0.80763888888888891</v>
      </c>
      <c r="R218" s="2">
        <v>0</v>
      </c>
      <c r="S218" s="2">
        <v>0</v>
      </c>
      <c r="T218" s="2">
        <v>0</v>
      </c>
      <c r="U218">
        <v>1</v>
      </c>
    </row>
    <row r="219" spans="1:21" ht="13.5" thickBot="1">
      <c r="A219" s="6" t="s">
        <v>134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1</v>
      </c>
      <c r="M219" s="7">
        <v>22</v>
      </c>
      <c r="N219" s="8">
        <v>0.625</v>
      </c>
      <c r="O219" s="8">
        <v>0</v>
      </c>
      <c r="P219" s="8">
        <v>0</v>
      </c>
      <c r="Q219" s="8">
        <v>0.625</v>
      </c>
      <c r="R219" s="7">
        <v>0</v>
      </c>
      <c r="S219" s="7">
        <v>1</v>
      </c>
      <c r="T219" s="7">
        <v>0</v>
      </c>
      <c r="U219">
        <v>1</v>
      </c>
    </row>
    <row r="220" spans="1:21" ht="13.5" thickBot="1">
      <c r="A220" s="1" t="s">
        <v>148</v>
      </c>
      <c r="B220" s="2">
        <v>0</v>
      </c>
      <c r="C220" s="2">
        <v>0</v>
      </c>
      <c r="D220" s="2">
        <v>-1</v>
      </c>
      <c r="E220" s="2">
        <v>3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2">
        <v>3</v>
      </c>
      <c r="L220" s="2">
        <v>0</v>
      </c>
      <c r="M220" s="2">
        <v>23</v>
      </c>
      <c r="N220" s="5">
        <v>0.7055555555555556</v>
      </c>
      <c r="O220" s="5">
        <v>0</v>
      </c>
      <c r="P220" s="5">
        <v>0</v>
      </c>
      <c r="Q220" s="5">
        <v>0.7055555555555556</v>
      </c>
      <c r="R220" s="2">
        <v>0</v>
      </c>
      <c r="S220" s="2">
        <v>0</v>
      </c>
      <c r="T220" s="2">
        <v>0</v>
      </c>
      <c r="U220">
        <v>1</v>
      </c>
    </row>
    <row r="221" spans="1:21">
      <c r="U221">
        <v>1</v>
      </c>
    </row>
    <row r="222" spans="1:21">
      <c r="A222" s="35" t="s">
        <v>120</v>
      </c>
      <c r="U222">
        <v>1</v>
      </c>
    </row>
    <row r="223" spans="1:21" ht="13.5" thickBot="1">
      <c r="A223" s="1" t="s">
        <v>0</v>
      </c>
      <c r="B223" s="2">
        <v>0</v>
      </c>
      <c r="C223" s="2">
        <v>0</v>
      </c>
      <c r="D223" s="2">
        <v>1</v>
      </c>
      <c r="E223" s="2">
        <v>4</v>
      </c>
      <c r="F223" s="2">
        <v>1</v>
      </c>
      <c r="G223" s="2">
        <v>3</v>
      </c>
      <c r="H223" s="2">
        <v>0</v>
      </c>
      <c r="I223" s="2">
        <v>0</v>
      </c>
      <c r="J223" s="2">
        <v>3</v>
      </c>
      <c r="K223" s="2">
        <v>0</v>
      </c>
      <c r="L223" s="2">
        <v>1</v>
      </c>
      <c r="M223" s="2">
        <v>33</v>
      </c>
      <c r="N223" s="4">
        <v>1.1958333333333333</v>
      </c>
      <c r="O223" s="5">
        <v>0.17708333333333334</v>
      </c>
      <c r="P223" s="5">
        <v>0.19166666666666665</v>
      </c>
      <c r="Q223" s="5">
        <v>0.82708333333333339</v>
      </c>
      <c r="R223" s="2">
        <v>0</v>
      </c>
      <c r="S223" s="2">
        <v>0</v>
      </c>
      <c r="T223" s="2">
        <v>0</v>
      </c>
      <c r="U223">
        <v>1</v>
      </c>
    </row>
    <row r="224" spans="1:21" ht="13.5" thickBot="1">
      <c r="A224" s="6" t="s">
        <v>66</v>
      </c>
      <c r="B224" s="7">
        <v>0</v>
      </c>
      <c r="C224" s="7">
        <v>0</v>
      </c>
      <c r="D224" s="7">
        <v>0</v>
      </c>
      <c r="E224" s="7">
        <v>0</v>
      </c>
      <c r="F224" s="7">
        <v>1</v>
      </c>
      <c r="G224" s="7">
        <v>0</v>
      </c>
      <c r="H224" s="7">
        <v>0</v>
      </c>
      <c r="I224" s="7">
        <v>0</v>
      </c>
      <c r="J224" s="7">
        <v>1</v>
      </c>
      <c r="K224" s="7">
        <v>0</v>
      </c>
      <c r="L224" s="7">
        <v>0</v>
      </c>
      <c r="M224" s="7">
        <v>22</v>
      </c>
      <c r="N224" s="8">
        <v>0.7090277777777777</v>
      </c>
      <c r="O224" s="8">
        <v>0</v>
      </c>
      <c r="P224" s="8">
        <v>0.13402777777777777</v>
      </c>
      <c r="Q224" s="8">
        <v>0.57500000000000007</v>
      </c>
      <c r="R224" s="7">
        <v>0</v>
      </c>
      <c r="S224" s="7">
        <v>0</v>
      </c>
      <c r="T224" s="7">
        <v>0</v>
      </c>
      <c r="U224">
        <v>1</v>
      </c>
    </row>
    <row r="225" spans="1:21" ht="13.5" thickBot="1">
      <c r="A225" s="1" t="s">
        <v>1</v>
      </c>
      <c r="B225" s="2">
        <v>0</v>
      </c>
      <c r="C225" s="2">
        <v>1</v>
      </c>
      <c r="D225" s="2">
        <v>1</v>
      </c>
      <c r="E225" s="2">
        <v>2</v>
      </c>
      <c r="F225" s="2">
        <v>2</v>
      </c>
      <c r="G225" s="2">
        <v>0</v>
      </c>
      <c r="H225" s="2">
        <v>2</v>
      </c>
      <c r="I225" s="2">
        <v>4</v>
      </c>
      <c r="J225" s="2">
        <v>3</v>
      </c>
      <c r="K225" s="2">
        <v>0</v>
      </c>
      <c r="L225" s="2">
        <v>1</v>
      </c>
      <c r="M225" s="2">
        <v>24</v>
      </c>
      <c r="N225" s="5">
        <v>0.7104166666666667</v>
      </c>
      <c r="O225" s="5">
        <v>8.2638888888888887E-2</v>
      </c>
      <c r="P225" s="5">
        <v>0</v>
      </c>
      <c r="Q225" s="5">
        <v>0.62777777777777777</v>
      </c>
      <c r="R225" s="2">
        <v>0</v>
      </c>
      <c r="S225" s="2">
        <v>0</v>
      </c>
      <c r="T225" s="2">
        <v>0</v>
      </c>
      <c r="U225">
        <v>1</v>
      </c>
    </row>
    <row r="226" spans="1:21" ht="13.5" thickBot="1">
      <c r="A226" s="6" t="s">
        <v>2</v>
      </c>
      <c r="B226" s="7">
        <v>0</v>
      </c>
      <c r="C226" s="7">
        <v>1</v>
      </c>
      <c r="D226" s="7">
        <v>1</v>
      </c>
      <c r="E226" s="7">
        <v>3</v>
      </c>
      <c r="F226" s="7">
        <v>1</v>
      </c>
      <c r="G226" s="7">
        <v>1</v>
      </c>
      <c r="H226" s="7">
        <v>0</v>
      </c>
      <c r="I226" s="7">
        <v>0</v>
      </c>
      <c r="J226" s="7">
        <v>5</v>
      </c>
      <c r="K226" s="7">
        <v>2</v>
      </c>
      <c r="L226" s="7">
        <v>0</v>
      </c>
      <c r="M226" s="7">
        <v>29</v>
      </c>
      <c r="N226" s="8">
        <v>0.87847222222222221</v>
      </c>
      <c r="O226" s="8">
        <v>8.2638888888888887E-2</v>
      </c>
      <c r="P226" s="8">
        <v>0.13402777777777777</v>
      </c>
      <c r="Q226" s="8">
        <v>0.66180555555555554</v>
      </c>
      <c r="R226" s="7">
        <v>8</v>
      </c>
      <c r="S226" s="7">
        <v>7</v>
      </c>
      <c r="T226" s="7">
        <v>53.3</v>
      </c>
      <c r="U226">
        <v>1</v>
      </c>
    </row>
    <row r="227" spans="1:21" ht="13.5" thickBot="1">
      <c r="A227" s="1" t="s">
        <v>3</v>
      </c>
      <c r="B227" s="2">
        <v>0</v>
      </c>
      <c r="C227" s="2">
        <v>1</v>
      </c>
      <c r="D227" s="2">
        <v>0</v>
      </c>
      <c r="E227" s="2">
        <v>0</v>
      </c>
      <c r="F227" s="2">
        <v>0</v>
      </c>
      <c r="G227" s="2">
        <v>2</v>
      </c>
      <c r="H227" s="2">
        <v>0</v>
      </c>
      <c r="I227" s="2">
        <v>0</v>
      </c>
      <c r="J227" s="2">
        <v>3</v>
      </c>
      <c r="K227" s="2">
        <v>0</v>
      </c>
      <c r="L227" s="2">
        <v>0</v>
      </c>
      <c r="M227" s="2">
        <v>27</v>
      </c>
      <c r="N227" s="5">
        <v>0.89583333333333337</v>
      </c>
      <c r="O227" s="5">
        <v>3.2638888888888891E-2</v>
      </c>
      <c r="P227" s="5">
        <v>7.0833333333333331E-2</v>
      </c>
      <c r="Q227" s="5">
        <v>0.79236111111111107</v>
      </c>
      <c r="R227" s="2">
        <v>0</v>
      </c>
      <c r="S227" s="2">
        <v>0</v>
      </c>
      <c r="T227" s="2">
        <v>0</v>
      </c>
      <c r="U227">
        <v>1</v>
      </c>
    </row>
    <row r="228" spans="1:21" ht="13.5" thickBot="1">
      <c r="A228" s="6" t="s">
        <v>123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1</v>
      </c>
      <c r="K228" s="7">
        <v>0</v>
      </c>
      <c r="L228" s="7">
        <v>0</v>
      </c>
      <c r="M228" s="7">
        <v>8</v>
      </c>
      <c r="N228" s="8">
        <v>0.17291666666666669</v>
      </c>
      <c r="O228" s="8">
        <v>0</v>
      </c>
      <c r="P228" s="8">
        <v>0</v>
      </c>
      <c r="Q228" s="8">
        <v>0.17291666666666669</v>
      </c>
      <c r="R228" s="7">
        <v>0</v>
      </c>
      <c r="S228" s="7">
        <v>0</v>
      </c>
      <c r="T228" s="7">
        <v>0</v>
      </c>
      <c r="U228">
        <v>1</v>
      </c>
    </row>
    <row r="229" spans="1:21" ht="13.5" thickBot="1">
      <c r="A229" s="1" t="s">
        <v>133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8</v>
      </c>
      <c r="N229" s="5">
        <v>0.20555555555555557</v>
      </c>
      <c r="O229" s="5">
        <v>0</v>
      </c>
      <c r="P229" s="5">
        <v>0</v>
      </c>
      <c r="Q229" s="5">
        <v>0.20555555555555557</v>
      </c>
      <c r="R229" s="2">
        <v>0</v>
      </c>
      <c r="S229" s="2">
        <v>0</v>
      </c>
      <c r="T229" s="2">
        <v>0</v>
      </c>
      <c r="U229">
        <v>1</v>
      </c>
    </row>
    <row r="230" spans="1:21" ht="13.5" thickBot="1">
      <c r="A230" s="6" t="s">
        <v>4</v>
      </c>
      <c r="B230" s="7">
        <v>0</v>
      </c>
      <c r="C230" s="7">
        <v>0</v>
      </c>
      <c r="D230" s="7">
        <v>0</v>
      </c>
      <c r="E230" s="7">
        <v>1</v>
      </c>
      <c r="F230" s="7">
        <v>3</v>
      </c>
      <c r="G230" s="7">
        <v>0</v>
      </c>
      <c r="H230" s="7">
        <v>0</v>
      </c>
      <c r="I230" s="7">
        <v>0</v>
      </c>
      <c r="J230" s="7">
        <v>4</v>
      </c>
      <c r="K230" s="7">
        <v>0</v>
      </c>
      <c r="L230" s="7">
        <v>0</v>
      </c>
      <c r="M230" s="7">
        <v>25</v>
      </c>
      <c r="N230" s="8">
        <v>0.84444444444444444</v>
      </c>
      <c r="O230" s="8">
        <v>8.2638888888888887E-2</v>
      </c>
      <c r="P230" s="8">
        <v>7.3611111111111113E-2</v>
      </c>
      <c r="Q230" s="8">
        <v>0.68819444444444444</v>
      </c>
      <c r="R230" s="7">
        <v>0</v>
      </c>
      <c r="S230" s="7">
        <v>0</v>
      </c>
      <c r="T230" s="7">
        <v>0</v>
      </c>
      <c r="U230">
        <v>1</v>
      </c>
    </row>
    <row r="231" spans="1:21" ht="13.5" thickBot="1">
      <c r="A231" s="1" t="s">
        <v>6</v>
      </c>
      <c r="B231" s="2">
        <v>2</v>
      </c>
      <c r="C231" s="2">
        <v>1</v>
      </c>
      <c r="D231" s="2">
        <v>1</v>
      </c>
      <c r="E231" s="2">
        <v>4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1</v>
      </c>
      <c r="M231" s="2">
        <v>31</v>
      </c>
      <c r="N231" s="5">
        <v>0.93194444444444446</v>
      </c>
      <c r="O231" s="5">
        <v>0.12708333333333333</v>
      </c>
      <c r="P231" s="5">
        <v>0.13402777777777777</v>
      </c>
      <c r="Q231" s="5">
        <v>0.67083333333333339</v>
      </c>
      <c r="R231" s="2">
        <v>0</v>
      </c>
      <c r="S231" s="2">
        <v>2</v>
      </c>
      <c r="T231" s="2">
        <v>0</v>
      </c>
      <c r="U231">
        <v>1</v>
      </c>
    </row>
    <row r="232" spans="1:21" ht="13.5" thickBot="1">
      <c r="A232" s="6" t="s">
        <v>25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1</v>
      </c>
      <c r="I232" s="7">
        <v>2</v>
      </c>
      <c r="J232" s="7">
        <v>3</v>
      </c>
      <c r="K232" s="7">
        <v>0</v>
      </c>
      <c r="L232" s="7">
        <v>0</v>
      </c>
      <c r="M232" s="7">
        <v>9</v>
      </c>
      <c r="N232" s="8">
        <v>0.20069444444444443</v>
      </c>
      <c r="O232" s="8">
        <v>0</v>
      </c>
      <c r="P232" s="8">
        <v>4.4444444444444446E-2</v>
      </c>
      <c r="Q232" s="8">
        <v>0.15625</v>
      </c>
      <c r="R232" s="7">
        <v>2</v>
      </c>
      <c r="S232" s="7">
        <v>2</v>
      </c>
      <c r="T232" s="7">
        <v>50</v>
      </c>
      <c r="U232">
        <v>1</v>
      </c>
    </row>
    <row r="233" spans="1:21" ht="13.5" thickBot="1">
      <c r="A233" s="1" t="s">
        <v>9</v>
      </c>
      <c r="B233" s="2">
        <v>0</v>
      </c>
      <c r="C233" s="2">
        <v>0</v>
      </c>
      <c r="D233" s="2">
        <v>0</v>
      </c>
      <c r="E233" s="2">
        <v>0</v>
      </c>
      <c r="F233" s="2">
        <v>1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23</v>
      </c>
      <c r="N233" s="5">
        <v>0.61875000000000002</v>
      </c>
      <c r="O233" s="5">
        <v>0</v>
      </c>
      <c r="P233" s="5">
        <v>0.12291666666666667</v>
      </c>
      <c r="Q233" s="5">
        <v>0.49583333333333335</v>
      </c>
      <c r="R233" s="2">
        <v>0</v>
      </c>
      <c r="S233" s="2">
        <v>0</v>
      </c>
      <c r="T233" s="2">
        <v>0</v>
      </c>
      <c r="U233">
        <v>1</v>
      </c>
    </row>
    <row r="234" spans="1:21" ht="13.5" thickBot="1">
      <c r="A234" s="6" t="s">
        <v>10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2</v>
      </c>
      <c r="H234" s="7">
        <v>0</v>
      </c>
      <c r="I234" s="7">
        <v>0</v>
      </c>
      <c r="J234" s="7">
        <v>5</v>
      </c>
      <c r="K234" s="7">
        <v>0</v>
      </c>
      <c r="L234" s="7">
        <v>1</v>
      </c>
      <c r="M234" s="7">
        <v>29</v>
      </c>
      <c r="N234" s="8">
        <v>0.91111111111111109</v>
      </c>
      <c r="O234" s="8">
        <v>0</v>
      </c>
      <c r="P234" s="8">
        <v>0.16388888888888889</v>
      </c>
      <c r="Q234" s="8">
        <v>0.74722222222222223</v>
      </c>
      <c r="R234" s="7">
        <v>0</v>
      </c>
      <c r="S234" s="7">
        <v>0</v>
      </c>
      <c r="T234" s="7">
        <v>0</v>
      </c>
      <c r="U234">
        <v>1</v>
      </c>
    </row>
    <row r="235" spans="1:21" ht="13.5" thickBot="1">
      <c r="A235" s="1" t="s">
        <v>12</v>
      </c>
      <c r="B235" s="2">
        <v>1</v>
      </c>
      <c r="C235" s="2">
        <v>0</v>
      </c>
      <c r="D235" s="2">
        <v>1</v>
      </c>
      <c r="E235" s="2">
        <v>3</v>
      </c>
      <c r="F235" s="2">
        <v>2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1</v>
      </c>
      <c r="M235" s="2">
        <v>31</v>
      </c>
      <c r="N235" s="5">
        <v>0.91041666666666676</v>
      </c>
      <c r="O235" s="5">
        <v>0.1388888888888889</v>
      </c>
      <c r="P235" s="5">
        <v>0.15</v>
      </c>
      <c r="Q235" s="5">
        <v>0.62152777777777779</v>
      </c>
      <c r="R235" s="2">
        <v>11</v>
      </c>
      <c r="S235" s="2">
        <v>17</v>
      </c>
      <c r="T235" s="2">
        <v>39.299999999999997</v>
      </c>
      <c r="U235">
        <v>1</v>
      </c>
    </row>
    <row r="236" spans="1:21" ht="13.5" thickBot="1">
      <c r="A236" s="6" t="s">
        <v>13</v>
      </c>
      <c r="B236" s="7">
        <v>0</v>
      </c>
      <c r="C236" s="7">
        <v>0</v>
      </c>
      <c r="D236" s="7">
        <v>0</v>
      </c>
      <c r="E236" s="7">
        <v>3</v>
      </c>
      <c r="F236" s="7">
        <v>1</v>
      </c>
      <c r="G236" s="7">
        <v>1</v>
      </c>
      <c r="H236" s="7">
        <v>0</v>
      </c>
      <c r="I236" s="7">
        <v>0</v>
      </c>
      <c r="J236" s="7">
        <v>1</v>
      </c>
      <c r="K236" s="7">
        <v>0</v>
      </c>
      <c r="L236" s="7">
        <v>1</v>
      </c>
      <c r="M236" s="7">
        <v>23</v>
      </c>
      <c r="N236" s="8">
        <v>0.72777777777777775</v>
      </c>
      <c r="O236" s="8">
        <v>0.12708333333333333</v>
      </c>
      <c r="P236" s="8">
        <v>0</v>
      </c>
      <c r="Q236" s="8">
        <v>0.60069444444444442</v>
      </c>
      <c r="R236" s="7">
        <v>0</v>
      </c>
      <c r="S236" s="7">
        <v>0</v>
      </c>
      <c r="T236" s="7">
        <v>0</v>
      </c>
      <c r="U236">
        <v>1</v>
      </c>
    </row>
    <row r="237" spans="1:21" ht="13.5" thickBot="1">
      <c r="A237" s="1" t="s">
        <v>14</v>
      </c>
      <c r="B237" s="2">
        <v>0</v>
      </c>
      <c r="C237" s="2">
        <v>1</v>
      </c>
      <c r="D237" s="2">
        <v>1</v>
      </c>
      <c r="E237" s="2">
        <v>2</v>
      </c>
      <c r="F237" s="2">
        <v>0</v>
      </c>
      <c r="G237" s="2">
        <v>0</v>
      </c>
      <c r="H237" s="2">
        <v>1</v>
      </c>
      <c r="I237" s="2">
        <v>2</v>
      </c>
      <c r="J237" s="2">
        <v>0</v>
      </c>
      <c r="K237" s="2">
        <v>1</v>
      </c>
      <c r="L237" s="2">
        <v>1</v>
      </c>
      <c r="M237" s="2">
        <v>29</v>
      </c>
      <c r="N237" s="5">
        <v>0.93888888888888899</v>
      </c>
      <c r="O237" s="5">
        <v>0.12708333333333333</v>
      </c>
      <c r="P237" s="5">
        <v>7.8472222222222221E-2</v>
      </c>
      <c r="Q237" s="5">
        <v>0.73333333333333339</v>
      </c>
      <c r="R237" s="2">
        <v>7</v>
      </c>
      <c r="S237" s="2">
        <v>7</v>
      </c>
      <c r="T237" s="2">
        <v>50</v>
      </c>
      <c r="U237">
        <v>1</v>
      </c>
    </row>
    <row r="238" spans="1:21" ht="13.5" thickBot="1">
      <c r="A238" s="6" t="s">
        <v>16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24</v>
      </c>
      <c r="N238" s="8">
        <v>0.73263888888888884</v>
      </c>
      <c r="O238" s="8">
        <v>0</v>
      </c>
      <c r="P238" s="8">
        <v>0.13402777777777777</v>
      </c>
      <c r="Q238" s="8">
        <v>0.59861111111111109</v>
      </c>
      <c r="R238" s="7">
        <v>0</v>
      </c>
      <c r="S238" s="7">
        <v>0</v>
      </c>
      <c r="T238" s="7">
        <v>0</v>
      </c>
      <c r="U238">
        <v>1</v>
      </c>
    </row>
    <row r="239" spans="1:21" ht="13.5" thickBot="1">
      <c r="A239" s="1" t="s">
        <v>134</v>
      </c>
      <c r="B239" s="2">
        <v>0</v>
      </c>
      <c r="C239" s="2">
        <v>0</v>
      </c>
      <c r="D239" s="2">
        <v>0</v>
      </c>
      <c r="E239" s="2">
        <v>3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20</v>
      </c>
      <c r="N239" s="5">
        <v>0.56388888888888888</v>
      </c>
      <c r="O239" s="5">
        <v>0</v>
      </c>
      <c r="P239" s="5">
        <v>0</v>
      </c>
      <c r="Q239" s="5">
        <v>0.56388888888888888</v>
      </c>
      <c r="R239" s="2">
        <v>0</v>
      </c>
      <c r="S239" s="2">
        <v>1</v>
      </c>
      <c r="T239" s="2">
        <v>0</v>
      </c>
      <c r="U239">
        <v>1</v>
      </c>
    </row>
    <row r="240" spans="1:21" ht="13.5" thickBot="1">
      <c r="A240" s="6" t="s">
        <v>148</v>
      </c>
      <c r="B240" s="7">
        <v>0</v>
      </c>
      <c r="C240" s="7">
        <v>0</v>
      </c>
      <c r="D240" s="7">
        <v>0</v>
      </c>
      <c r="E240" s="7">
        <v>3</v>
      </c>
      <c r="F240" s="7">
        <v>1</v>
      </c>
      <c r="G240" s="7">
        <v>3</v>
      </c>
      <c r="H240" s="7">
        <v>1</v>
      </c>
      <c r="I240" s="7">
        <v>2</v>
      </c>
      <c r="J240" s="7">
        <v>0</v>
      </c>
      <c r="K240" s="7">
        <v>0</v>
      </c>
      <c r="L240" s="7">
        <v>2</v>
      </c>
      <c r="M240" s="7">
        <v>26</v>
      </c>
      <c r="N240" s="8">
        <v>0.84861111111111109</v>
      </c>
      <c r="O240" s="8">
        <v>7.0833333333333331E-2</v>
      </c>
      <c r="P240" s="8">
        <v>4.3055555555555562E-2</v>
      </c>
      <c r="Q240" s="8">
        <v>0.73472222222222217</v>
      </c>
      <c r="R240" s="7">
        <v>0</v>
      </c>
      <c r="S240" s="7">
        <v>0</v>
      </c>
      <c r="T240" s="7">
        <v>0</v>
      </c>
      <c r="U240">
        <v>1</v>
      </c>
    </row>
    <row r="241" spans="1:21">
      <c r="U241">
        <v>1</v>
      </c>
    </row>
    <row r="242" spans="1:21">
      <c r="A242" t="s">
        <v>163</v>
      </c>
      <c r="U242">
        <v>1</v>
      </c>
    </row>
    <row r="243" spans="1:21" ht="13.5" thickBot="1">
      <c r="A243" s="6" t="s">
        <v>0</v>
      </c>
      <c r="B243" s="7">
        <v>1</v>
      </c>
      <c r="C243" s="7">
        <v>0</v>
      </c>
      <c r="D243" s="7">
        <v>3</v>
      </c>
      <c r="E243" s="7">
        <v>5</v>
      </c>
      <c r="F243" s="7">
        <v>1</v>
      </c>
      <c r="G243" s="7">
        <v>4</v>
      </c>
      <c r="H243" s="7">
        <v>0</v>
      </c>
      <c r="I243" s="7">
        <v>0</v>
      </c>
      <c r="J243" s="7">
        <v>0</v>
      </c>
      <c r="K243" s="7">
        <v>2</v>
      </c>
      <c r="L243" s="7">
        <v>2</v>
      </c>
      <c r="M243" s="7">
        <v>27</v>
      </c>
      <c r="N243" s="9">
        <v>1.0194444444444444</v>
      </c>
      <c r="O243" s="8">
        <v>0.17152777777777775</v>
      </c>
      <c r="P243" s="8">
        <v>9.4444444444444442E-2</v>
      </c>
      <c r="Q243" s="8">
        <v>0.75347222222222221</v>
      </c>
      <c r="R243" s="7">
        <v>0</v>
      </c>
      <c r="S243" s="7">
        <v>0</v>
      </c>
      <c r="T243" s="7">
        <v>0</v>
      </c>
      <c r="U243">
        <v>1</v>
      </c>
    </row>
    <row r="244" spans="1:21" ht="13.5" thickBot="1">
      <c r="A244" s="1" t="s">
        <v>1</v>
      </c>
      <c r="B244" s="2">
        <v>0</v>
      </c>
      <c r="C244" s="2">
        <v>1</v>
      </c>
      <c r="D244" s="2">
        <v>1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1</v>
      </c>
      <c r="L244" s="2">
        <v>1</v>
      </c>
      <c r="M244" s="2">
        <v>20</v>
      </c>
      <c r="N244" s="5">
        <v>0.68333333333333324</v>
      </c>
      <c r="O244" s="5">
        <v>0.10902777777777778</v>
      </c>
      <c r="P244" s="5">
        <v>0</v>
      </c>
      <c r="Q244" s="5">
        <v>0.57430555555555551</v>
      </c>
      <c r="R244" s="2">
        <v>0</v>
      </c>
      <c r="S244" s="2">
        <v>0</v>
      </c>
      <c r="T244" s="2">
        <v>0</v>
      </c>
      <c r="U244">
        <v>1</v>
      </c>
    </row>
    <row r="245" spans="1:21" ht="13.5" thickBot="1">
      <c r="A245" s="6" t="s">
        <v>2</v>
      </c>
      <c r="B245" s="7">
        <v>1</v>
      </c>
      <c r="C245" s="7">
        <v>0</v>
      </c>
      <c r="D245" s="7">
        <v>0</v>
      </c>
      <c r="E245" s="7">
        <v>2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0</v>
      </c>
      <c r="L245" s="7">
        <v>1</v>
      </c>
      <c r="M245" s="7">
        <v>21</v>
      </c>
      <c r="N245" s="8">
        <v>0.67361111111111116</v>
      </c>
      <c r="O245" s="8">
        <v>0.10902777777777778</v>
      </c>
      <c r="P245" s="8">
        <v>5.9027777777777783E-2</v>
      </c>
      <c r="Q245" s="8">
        <v>0.50555555555555554</v>
      </c>
      <c r="R245" s="7">
        <v>7</v>
      </c>
      <c r="S245" s="7">
        <v>5</v>
      </c>
      <c r="T245" s="7">
        <v>58.3</v>
      </c>
      <c r="U245">
        <v>1</v>
      </c>
    </row>
    <row r="246" spans="1:21" ht="13.5" thickBot="1">
      <c r="A246" s="1" t="s">
        <v>3</v>
      </c>
      <c r="B246" s="2">
        <v>0</v>
      </c>
      <c r="C246" s="2">
        <v>0</v>
      </c>
      <c r="D246" s="2">
        <v>1</v>
      </c>
      <c r="E246" s="2">
        <v>1</v>
      </c>
      <c r="F246" s="2">
        <v>1</v>
      </c>
      <c r="G246" s="2">
        <v>1</v>
      </c>
      <c r="H246" s="2">
        <v>0</v>
      </c>
      <c r="I246" s="2">
        <v>0</v>
      </c>
      <c r="J246" s="2">
        <v>2</v>
      </c>
      <c r="K246" s="2">
        <v>1</v>
      </c>
      <c r="L246" s="2">
        <v>1</v>
      </c>
      <c r="M246" s="2">
        <v>24</v>
      </c>
      <c r="N246" s="5">
        <v>0.82847222222222217</v>
      </c>
      <c r="O246" s="5">
        <v>3.6805555555555557E-2</v>
      </c>
      <c r="P246" s="5">
        <v>7.5694444444444439E-2</v>
      </c>
      <c r="Q246" s="5">
        <v>0.71597222222222223</v>
      </c>
      <c r="R246" s="2">
        <v>0</v>
      </c>
      <c r="S246" s="2">
        <v>0</v>
      </c>
      <c r="T246" s="2">
        <v>0</v>
      </c>
      <c r="U246">
        <v>1</v>
      </c>
    </row>
    <row r="247" spans="1:21" ht="13.5" thickBot="1">
      <c r="A247" s="6" t="s">
        <v>123</v>
      </c>
      <c r="B247" s="7">
        <v>0</v>
      </c>
      <c r="C247" s="7">
        <v>0</v>
      </c>
      <c r="D247" s="7">
        <v>0</v>
      </c>
      <c r="E247" s="7">
        <v>2</v>
      </c>
      <c r="F247" s="7">
        <v>0</v>
      </c>
      <c r="G247" s="7">
        <v>0</v>
      </c>
      <c r="H247" s="7">
        <v>0</v>
      </c>
      <c r="I247" s="7">
        <v>0</v>
      </c>
      <c r="J247" s="7">
        <v>3</v>
      </c>
      <c r="K247" s="7">
        <v>1</v>
      </c>
      <c r="L247" s="7">
        <v>0</v>
      </c>
      <c r="M247" s="7">
        <v>14</v>
      </c>
      <c r="N247" s="8">
        <v>0.39305555555555555</v>
      </c>
      <c r="O247" s="8">
        <v>0</v>
      </c>
      <c r="P247" s="8">
        <v>0</v>
      </c>
      <c r="Q247" s="8">
        <v>0.39305555555555555</v>
      </c>
      <c r="R247" s="7">
        <v>3</v>
      </c>
      <c r="S247" s="7">
        <v>2</v>
      </c>
      <c r="T247" s="7">
        <v>60</v>
      </c>
      <c r="U247">
        <v>1</v>
      </c>
    </row>
    <row r="248" spans="1:21" ht="13.5" thickBot="1">
      <c r="A248" s="1" t="s">
        <v>133</v>
      </c>
      <c r="B248" s="2">
        <v>1</v>
      </c>
      <c r="C248" s="2">
        <v>0</v>
      </c>
      <c r="D248" s="2">
        <v>1</v>
      </c>
      <c r="E248" s="2">
        <v>2</v>
      </c>
      <c r="F248" s="2">
        <v>1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15</v>
      </c>
      <c r="N248" s="5">
        <v>0.44375000000000003</v>
      </c>
      <c r="O248" s="5">
        <v>0</v>
      </c>
      <c r="P248" s="5">
        <v>0</v>
      </c>
      <c r="Q248" s="5">
        <v>0.44375000000000003</v>
      </c>
      <c r="R248" s="2">
        <v>0</v>
      </c>
      <c r="S248" s="2">
        <v>0</v>
      </c>
      <c r="T248" s="2">
        <v>0</v>
      </c>
      <c r="U248">
        <v>1</v>
      </c>
    </row>
    <row r="249" spans="1:21" ht="13.5" thickBot="1">
      <c r="A249" s="6" t="s">
        <v>4</v>
      </c>
      <c r="B249" s="7">
        <v>0</v>
      </c>
      <c r="C249" s="7">
        <v>2</v>
      </c>
      <c r="D249" s="7">
        <v>2</v>
      </c>
      <c r="E249" s="7">
        <v>3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22</v>
      </c>
      <c r="N249" s="8">
        <v>0.71527777777777779</v>
      </c>
      <c r="O249" s="8">
        <v>0.10902777777777778</v>
      </c>
      <c r="P249" s="8">
        <v>7.2916666666666671E-2</v>
      </c>
      <c r="Q249" s="8">
        <v>0.53333333333333333</v>
      </c>
      <c r="R249" s="7">
        <v>0</v>
      </c>
      <c r="S249" s="7">
        <v>0</v>
      </c>
      <c r="T249" s="7">
        <v>0</v>
      </c>
      <c r="U249">
        <v>1</v>
      </c>
    </row>
    <row r="250" spans="1:21" ht="13.5" thickBot="1">
      <c r="A250" s="1" t="s">
        <v>6</v>
      </c>
      <c r="B250" s="2">
        <v>2</v>
      </c>
      <c r="C250" s="2">
        <v>0</v>
      </c>
      <c r="D250" s="2">
        <v>3</v>
      </c>
      <c r="E250" s="2">
        <v>12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2">
        <v>0</v>
      </c>
      <c r="L250" s="2">
        <v>1</v>
      </c>
      <c r="M250" s="2">
        <v>23</v>
      </c>
      <c r="N250" s="5">
        <v>0.71875</v>
      </c>
      <c r="O250" s="5">
        <v>9.930555555555555E-2</v>
      </c>
      <c r="P250" s="5">
        <v>0.10277777777777779</v>
      </c>
      <c r="Q250" s="5">
        <v>0.51666666666666672</v>
      </c>
      <c r="R250" s="2">
        <v>6</v>
      </c>
      <c r="S250" s="2">
        <v>6</v>
      </c>
      <c r="T250" s="2">
        <v>50</v>
      </c>
      <c r="U250">
        <v>1</v>
      </c>
    </row>
    <row r="251" spans="1:21" ht="13.5" thickBot="1">
      <c r="A251" s="6" t="s">
        <v>25</v>
      </c>
      <c r="B251" s="7">
        <v>0</v>
      </c>
      <c r="C251" s="7">
        <v>2</v>
      </c>
      <c r="D251" s="7">
        <v>2</v>
      </c>
      <c r="E251" s="7">
        <v>4</v>
      </c>
      <c r="F251" s="7">
        <v>1</v>
      </c>
      <c r="G251" s="7">
        <v>0</v>
      </c>
      <c r="H251" s="7">
        <v>1</v>
      </c>
      <c r="I251" s="7">
        <v>2</v>
      </c>
      <c r="J251" s="7">
        <v>1</v>
      </c>
      <c r="K251" s="7">
        <v>0</v>
      </c>
      <c r="L251" s="7">
        <v>0</v>
      </c>
      <c r="M251" s="7">
        <v>20</v>
      </c>
      <c r="N251" s="8">
        <v>0.53541666666666665</v>
      </c>
      <c r="O251" s="8">
        <v>0</v>
      </c>
      <c r="P251" s="8">
        <v>6.3194444444444442E-2</v>
      </c>
      <c r="Q251" s="8">
        <v>0.47222222222222227</v>
      </c>
      <c r="R251" s="7">
        <v>1</v>
      </c>
      <c r="S251" s="7">
        <v>0</v>
      </c>
      <c r="T251" s="7">
        <v>100</v>
      </c>
      <c r="U251">
        <v>1</v>
      </c>
    </row>
    <row r="252" spans="1:21" ht="13.5" thickBot="1">
      <c r="A252" s="1" t="s">
        <v>9</v>
      </c>
      <c r="B252" s="2">
        <v>0</v>
      </c>
      <c r="C252" s="2">
        <v>0</v>
      </c>
      <c r="D252" s="2">
        <v>0</v>
      </c>
      <c r="E252" s="2">
        <v>2</v>
      </c>
      <c r="F252" s="2">
        <v>4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21</v>
      </c>
      <c r="N252" s="5">
        <v>0.57291666666666663</v>
      </c>
      <c r="O252" s="5">
        <v>0</v>
      </c>
      <c r="P252" s="5">
        <v>6.3888888888888884E-2</v>
      </c>
      <c r="Q252" s="5">
        <v>0.50902777777777775</v>
      </c>
      <c r="R252" s="2">
        <v>0</v>
      </c>
      <c r="S252" s="2">
        <v>1</v>
      </c>
      <c r="T252" s="2">
        <v>0</v>
      </c>
      <c r="U252">
        <v>1</v>
      </c>
    </row>
    <row r="253" spans="1:21" ht="13.5" thickBot="1">
      <c r="A253" s="6" t="s">
        <v>10</v>
      </c>
      <c r="B253" s="7">
        <v>0</v>
      </c>
      <c r="C253" s="7">
        <v>0</v>
      </c>
      <c r="D253" s="7">
        <v>2</v>
      </c>
      <c r="E253" s="7">
        <v>3</v>
      </c>
      <c r="F253" s="7">
        <v>1</v>
      </c>
      <c r="G253" s="7">
        <v>2</v>
      </c>
      <c r="H253" s="7">
        <v>0</v>
      </c>
      <c r="I253" s="7">
        <v>0</v>
      </c>
      <c r="J253" s="7">
        <v>5</v>
      </c>
      <c r="K253" s="7">
        <v>0</v>
      </c>
      <c r="L253" s="7">
        <v>0</v>
      </c>
      <c r="M253" s="7">
        <v>25</v>
      </c>
      <c r="N253" s="8">
        <v>0.80555555555555547</v>
      </c>
      <c r="O253" s="8">
        <v>0</v>
      </c>
      <c r="P253" s="8">
        <v>0.10069444444444443</v>
      </c>
      <c r="Q253" s="8">
        <v>0.70486111111111116</v>
      </c>
      <c r="R253" s="7">
        <v>0</v>
      </c>
      <c r="S253" s="7">
        <v>0</v>
      </c>
      <c r="T253" s="7">
        <v>0</v>
      </c>
      <c r="U253">
        <v>1</v>
      </c>
    </row>
    <row r="254" spans="1:21" ht="13.5" thickBot="1">
      <c r="A254" s="1" t="s">
        <v>12</v>
      </c>
      <c r="B254" s="2">
        <v>0</v>
      </c>
      <c r="C254" s="2">
        <v>1</v>
      </c>
      <c r="D254" s="2">
        <v>1</v>
      </c>
      <c r="E254" s="2">
        <v>2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1</v>
      </c>
      <c r="L254" s="2">
        <v>1</v>
      </c>
      <c r="M254" s="2">
        <v>24</v>
      </c>
      <c r="N254" s="5">
        <v>0.7416666666666667</v>
      </c>
      <c r="O254" s="5">
        <v>0.14027777777777778</v>
      </c>
      <c r="P254" s="5">
        <v>9.2361111111111116E-2</v>
      </c>
      <c r="Q254" s="5">
        <v>0.50902777777777775</v>
      </c>
      <c r="R254" s="2">
        <v>7</v>
      </c>
      <c r="S254" s="2">
        <v>5</v>
      </c>
      <c r="T254" s="2">
        <v>58.3</v>
      </c>
      <c r="U254">
        <v>1</v>
      </c>
    </row>
    <row r="255" spans="1:21" ht="13.5" thickBot="1">
      <c r="A255" s="6" t="s">
        <v>13</v>
      </c>
      <c r="B255" s="7">
        <v>0</v>
      </c>
      <c r="C255" s="7">
        <v>1</v>
      </c>
      <c r="D255" s="7">
        <v>1</v>
      </c>
      <c r="E255" s="7">
        <v>6</v>
      </c>
      <c r="F255" s="7">
        <v>0</v>
      </c>
      <c r="G255" s="7">
        <v>2</v>
      </c>
      <c r="H255" s="7">
        <v>1</v>
      </c>
      <c r="I255" s="7">
        <v>2</v>
      </c>
      <c r="J255" s="7">
        <v>0</v>
      </c>
      <c r="K255" s="7">
        <v>1</v>
      </c>
      <c r="L255" s="7">
        <v>0</v>
      </c>
      <c r="M255" s="7">
        <v>22</v>
      </c>
      <c r="N255" s="8">
        <v>0.58680555555555558</v>
      </c>
      <c r="O255" s="8">
        <v>9.930555555555555E-2</v>
      </c>
      <c r="P255" s="8">
        <v>0</v>
      </c>
      <c r="Q255" s="8">
        <v>0.48749999999999999</v>
      </c>
      <c r="R255" s="7">
        <v>0</v>
      </c>
      <c r="S255" s="7">
        <v>0</v>
      </c>
      <c r="T255" s="7">
        <v>0</v>
      </c>
      <c r="U255">
        <v>1</v>
      </c>
    </row>
    <row r="256" spans="1:21" ht="13.5" thickBot="1">
      <c r="A256" s="1" t="s">
        <v>14</v>
      </c>
      <c r="B256" s="2">
        <v>0</v>
      </c>
      <c r="C256" s="2">
        <v>2</v>
      </c>
      <c r="D256" s="2">
        <v>4</v>
      </c>
      <c r="E256" s="2">
        <v>4</v>
      </c>
      <c r="F256" s="2">
        <v>2</v>
      </c>
      <c r="G256" s="2">
        <v>0</v>
      </c>
      <c r="H256" s="2">
        <v>1</v>
      </c>
      <c r="I256" s="2">
        <v>2</v>
      </c>
      <c r="J256" s="2">
        <v>1</v>
      </c>
      <c r="K256" s="2">
        <v>2</v>
      </c>
      <c r="L256" s="2">
        <v>2</v>
      </c>
      <c r="M256" s="2">
        <v>23</v>
      </c>
      <c r="N256" s="5">
        <v>0.67013888888888884</v>
      </c>
      <c r="O256" s="5">
        <v>9.930555555555555E-2</v>
      </c>
      <c r="P256" s="5">
        <v>4.5833333333333337E-2</v>
      </c>
      <c r="Q256" s="5">
        <v>0.52500000000000002</v>
      </c>
      <c r="R256" s="2">
        <v>6</v>
      </c>
      <c r="S256" s="2">
        <v>1</v>
      </c>
      <c r="T256" s="2">
        <v>85.7</v>
      </c>
      <c r="U256">
        <v>1</v>
      </c>
    </row>
    <row r="257" spans="1:21" ht="13.5" thickBot="1">
      <c r="A257" s="6" t="s">
        <v>15</v>
      </c>
      <c r="B257" s="7">
        <v>1</v>
      </c>
      <c r="C257" s="7">
        <v>1</v>
      </c>
      <c r="D257" s="7">
        <v>2</v>
      </c>
      <c r="E257" s="7">
        <v>1</v>
      </c>
      <c r="F257" s="7">
        <v>1</v>
      </c>
      <c r="G257" s="7">
        <v>4</v>
      </c>
      <c r="H257" s="7">
        <v>0</v>
      </c>
      <c r="I257" s="7">
        <v>0</v>
      </c>
      <c r="J257" s="7">
        <v>2</v>
      </c>
      <c r="K257" s="7">
        <v>1</v>
      </c>
      <c r="L257" s="7">
        <v>3</v>
      </c>
      <c r="M257" s="7">
        <v>23</v>
      </c>
      <c r="N257" s="8">
        <v>0.75902777777777775</v>
      </c>
      <c r="O257" s="8">
        <v>0</v>
      </c>
      <c r="P257" s="8">
        <v>7.9861111111111105E-2</v>
      </c>
      <c r="Q257" s="8">
        <v>0.6791666666666667</v>
      </c>
      <c r="R257" s="7">
        <v>0</v>
      </c>
      <c r="S257" s="7">
        <v>0</v>
      </c>
      <c r="T257" s="7">
        <v>0</v>
      </c>
      <c r="U257">
        <v>1</v>
      </c>
    </row>
    <row r="258" spans="1:21" ht="13.5" thickBot="1">
      <c r="A258" s="1" t="s">
        <v>16</v>
      </c>
      <c r="B258" s="2">
        <v>0</v>
      </c>
      <c r="C258" s="2">
        <v>0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4</v>
      </c>
      <c r="K258" s="2">
        <v>0</v>
      </c>
      <c r="L258" s="2">
        <v>2</v>
      </c>
      <c r="M258" s="2">
        <v>25</v>
      </c>
      <c r="N258" s="5">
        <v>0.6777777777777777</v>
      </c>
      <c r="O258" s="5">
        <v>0</v>
      </c>
      <c r="P258" s="5">
        <v>6.9444444444444434E-2</v>
      </c>
      <c r="Q258" s="5">
        <v>0.60833333333333328</v>
      </c>
      <c r="R258" s="2">
        <v>0</v>
      </c>
      <c r="S258" s="2">
        <v>0</v>
      </c>
      <c r="T258" s="2">
        <v>0</v>
      </c>
      <c r="U258">
        <v>1</v>
      </c>
    </row>
    <row r="259" spans="1:21" ht="13.5" thickBot="1">
      <c r="A259" s="6" t="s">
        <v>134</v>
      </c>
      <c r="B259" s="7">
        <v>0</v>
      </c>
      <c r="C259" s="7">
        <v>1</v>
      </c>
      <c r="D259" s="7">
        <v>0</v>
      </c>
      <c r="E259" s="7">
        <v>2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3</v>
      </c>
      <c r="M259" s="7">
        <v>22</v>
      </c>
      <c r="N259" s="8">
        <v>0.65555555555555556</v>
      </c>
      <c r="O259" s="8">
        <v>0</v>
      </c>
      <c r="P259" s="8">
        <v>0</v>
      </c>
      <c r="Q259" s="8">
        <v>0.65555555555555556</v>
      </c>
      <c r="R259" s="7">
        <v>1</v>
      </c>
      <c r="S259" s="7">
        <v>2</v>
      </c>
      <c r="T259" s="7">
        <v>33.299999999999997</v>
      </c>
      <c r="U259">
        <v>1</v>
      </c>
    </row>
    <row r="260" spans="1:21" ht="13.5" thickBot="1">
      <c r="A260" s="1" t="s">
        <v>148</v>
      </c>
      <c r="B260" s="2">
        <v>0</v>
      </c>
      <c r="C260" s="2">
        <v>1</v>
      </c>
      <c r="D260" s="2">
        <v>1</v>
      </c>
      <c r="E260" s="2">
        <v>0</v>
      </c>
      <c r="F260" s="2">
        <v>0</v>
      </c>
      <c r="G260" s="2">
        <v>2</v>
      </c>
      <c r="H260" s="2">
        <v>0</v>
      </c>
      <c r="I260" s="2">
        <v>0</v>
      </c>
      <c r="J260" s="2">
        <v>3</v>
      </c>
      <c r="K260" s="2">
        <v>1</v>
      </c>
      <c r="L260" s="2">
        <v>2</v>
      </c>
      <c r="M260" s="2">
        <v>26</v>
      </c>
      <c r="N260" s="5">
        <v>0.76944444444444438</v>
      </c>
      <c r="O260" s="5">
        <v>6.805555555555555E-2</v>
      </c>
      <c r="P260" s="5">
        <v>7.9861111111111105E-2</v>
      </c>
      <c r="Q260" s="5">
        <v>0.62152777777777779</v>
      </c>
      <c r="R260" s="2">
        <v>0</v>
      </c>
      <c r="S260" s="2">
        <v>0</v>
      </c>
      <c r="T260" s="2">
        <v>0</v>
      </c>
      <c r="U260">
        <v>1</v>
      </c>
    </row>
    <row r="261" spans="1:21">
      <c r="U261">
        <v>1</v>
      </c>
    </row>
    <row r="262" spans="1:21">
      <c r="U262">
        <v>1</v>
      </c>
    </row>
    <row r="263" spans="1:21" ht="13.5" thickBot="1">
      <c r="A263" t="s">
        <v>88</v>
      </c>
      <c r="B263" s="11" t="s">
        <v>105</v>
      </c>
      <c r="C263" s="11" t="s">
        <v>108</v>
      </c>
      <c r="D263" s="11" t="s">
        <v>138</v>
      </c>
      <c r="E263" s="11" t="s">
        <v>109</v>
      </c>
      <c r="F263" s="11" t="s">
        <v>111</v>
      </c>
      <c r="G263" s="11" t="s">
        <v>38</v>
      </c>
      <c r="U263">
        <v>1</v>
      </c>
    </row>
    <row r="264" spans="1:21" ht="13.5" thickBot="1">
      <c r="A264" s="1" t="s">
        <v>121</v>
      </c>
      <c r="B264" s="2">
        <v>29</v>
      </c>
      <c r="C264" s="2">
        <v>0</v>
      </c>
      <c r="D264" s="2">
        <v>29</v>
      </c>
      <c r="E264" s="2">
        <v>1</v>
      </c>
      <c r="F264" s="4">
        <v>2.5</v>
      </c>
      <c r="G264" s="2">
        <v>0</v>
      </c>
      <c r="U264">
        <v>1</v>
      </c>
    </row>
    <row r="265" spans="1:21" ht="13.5" thickBot="1">
      <c r="A265" s="1" t="s">
        <v>121</v>
      </c>
      <c r="B265" s="2">
        <v>27</v>
      </c>
      <c r="C265" s="2">
        <v>1</v>
      </c>
      <c r="D265" s="2">
        <v>26</v>
      </c>
      <c r="E265" s="2">
        <v>0.96299999999999997</v>
      </c>
      <c r="F265" s="4">
        <v>2.5</v>
      </c>
      <c r="G265" s="2">
        <v>0</v>
      </c>
      <c r="U265">
        <v>1</v>
      </c>
    </row>
    <row r="266" spans="1:21" ht="13.5" thickBot="1">
      <c r="A266" s="1" t="s">
        <v>121</v>
      </c>
      <c r="B266" s="2">
        <v>38</v>
      </c>
      <c r="C266" s="2">
        <v>3</v>
      </c>
      <c r="D266" s="2">
        <v>35</v>
      </c>
      <c r="E266" s="2">
        <v>0.92100000000000004</v>
      </c>
      <c r="F266" s="4">
        <v>2.6756944444444444</v>
      </c>
      <c r="G266" s="2">
        <v>0</v>
      </c>
      <c r="U266">
        <v>1</v>
      </c>
    </row>
    <row r="267" spans="1:21" ht="13.5" thickBot="1">
      <c r="A267" s="1" t="s">
        <v>121</v>
      </c>
      <c r="B267" s="2">
        <v>25</v>
      </c>
      <c r="C267" s="2">
        <v>3</v>
      </c>
      <c r="D267" s="2">
        <v>22</v>
      </c>
      <c r="E267" s="2">
        <v>0.88</v>
      </c>
      <c r="F267" s="4">
        <v>2.5</v>
      </c>
      <c r="G267" s="2">
        <v>0</v>
      </c>
      <c r="U267">
        <v>1</v>
      </c>
    </row>
    <row r="268" spans="1:21" ht="13.5" thickBot="1">
      <c r="A268" s="1" t="s">
        <v>121</v>
      </c>
      <c r="B268" s="2">
        <v>45</v>
      </c>
      <c r="C268" s="2">
        <v>3</v>
      </c>
      <c r="D268" s="2">
        <v>42</v>
      </c>
      <c r="E268" s="2">
        <v>0.93300000000000005</v>
      </c>
      <c r="F268" s="4">
        <v>2.5</v>
      </c>
      <c r="G268" s="2">
        <v>0</v>
      </c>
      <c r="U268">
        <v>1</v>
      </c>
    </row>
    <row r="269" spans="1:21" ht="13.5" thickBot="1">
      <c r="A269" s="1" t="s">
        <v>121</v>
      </c>
      <c r="B269" s="2">
        <v>30</v>
      </c>
      <c r="C269" s="2">
        <v>2</v>
      </c>
      <c r="D269" s="2">
        <v>28</v>
      </c>
      <c r="E269" s="2">
        <v>0.93300000000000005</v>
      </c>
      <c r="F269" s="4">
        <v>2.4826388888888888</v>
      </c>
      <c r="G269" s="2">
        <v>0</v>
      </c>
      <c r="U269">
        <v>1</v>
      </c>
    </row>
    <row r="270" spans="1:21" ht="13.5" thickBot="1">
      <c r="A270" s="1" t="s">
        <v>121</v>
      </c>
      <c r="B270" s="2">
        <v>18</v>
      </c>
      <c r="C270" s="2">
        <v>4</v>
      </c>
      <c r="D270" s="2">
        <v>14</v>
      </c>
      <c r="E270" s="2">
        <v>0.77800000000000002</v>
      </c>
      <c r="F270" s="4">
        <v>1.1423611111111112</v>
      </c>
      <c r="G270" s="2">
        <v>0</v>
      </c>
      <c r="U270">
        <v>1</v>
      </c>
    </row>
    <row r="271" spans="1:21" ht="13.5" thickBot="1">
      <c r="A271" s="1" t="s">
        <v>121</v>
      </c>
      <c r="B271" s="2">
        <v>22</v>
      </c>
      <c r="C271" s="2">
        <v>2</v>
      </c>
      <c r="D271" s="2">
        <v>20</v>
      </c>
      <c r="E271" s="2">
        <v>0.90900000000000003</v>
      </c>
      <c r="F271" s="4">
        <v>2.7083333333333335</v>
      </c>
      <c r="G271" s="2">
        <v>0</v>
      </c>
      <c r="U271">
        <v>1</v>
      </c>
    </row>
    <row r="272" spans="1:21" ht="13.5" thickBot="1">
      <c r="A272" s="1" t="s">
        <v>121</v>
      </c>
      <c r="B272" s="2">
        <v>28</v>
      </c>
      <c r="C272" s="2">
        <v>4</v>
      </c>
      <c r="D272" s="2">
        <v>24</v>
      </c>
      <c r="E272" s="2">
        <v>0.85699999999999998</v>
      </c>
      <c r="F272" s="4">
        <v>2.6673611111111111</v>
      </c>
      <c r="G272" s="2">
        <v>0</v>
      </c>
      <c r="U272">
        <v>1</v>
      </c>
    </row>
    <row r="273" spans="1:21" ht="13.5" thickBot="1">
      <c r="A273" s="1" t="s">
        <v>121</v>
      </c>
      <c r="B273" s="2">
        <v>25</v>
      </c>
      <c r="C273" s="2">
        <v>2</v>
      </c>
      <c r="D273" s="2">
        <v>23</v>
      </c>
      <c r="E273" s="2">
        <v>0.92</v>
      </c>
      <c r="F273" s="4">
        <v>2.6416666666666666</v>
      </c>
      <c r="G273" s="2">
        <v>0</v>
      </c>
      <c r="U273">
        <v>1</v>
      </c>
    </row>
    <row r="274" spans="1:21" ht="13.5" thickBot="1">
      <c r="A274" s="1" t="s">
        <v>121</v>
      </c>
      <c r="B274" s="2">
        <v>28</v>
      </c>
      <c r="C274" s="2">
        <v>3</v>
      </c>
      <c r="D274" s="2">
        <v>25</v>
      </c>
      <c r="E274" s="2">
        <v>0.89300000000000002</v>
      </c>
      <c r="F274" s="4">
        <v>2.4486111111111111</v>
      </c>
      <c r="G274" s="2">
        <v>2</v>
      </c>
      <c r="U274">
        <v>1</v>
      </c>
    </row>
    <row r="275" spans="1:21" ht="13.5" thickBot="1">
      <c r="A275" s="1" t="s">
        <v>121</v>
      </c>
      <c r="B275" s="2">
        <v>27</v>
      </c>
      <c r="C275" s="2">
        <v>1</v>
      </c>
      <c r="D275" s="2">
        <v>26</v>
      </c>
      <c r="E275" s="2">
        <v>0.96299999999999997</v>
      </c>
      <c r="F275" s="4">
        <v>2.5</v>
      </c>
      <c r="G275" s="2">
        <v>0</v>
      </c>
      <c r="U275">
        <v>1</v>
      </c>
    </row>
    <row r="276" spans="1:21" ht="13.5" thickBot="1">
      <c r="A276" s="1" t="s">
        <v>121</v>
      </c>
      <c r="B276" s="2">
        <v>19</v>
      </c>
      <c r="C276" s="2">
        <v>1</v>
      </c>
      <c r="D276" s="2">
        <v>18</v>
      </c>
      <c r="E276" s="2">
        <v>0.94699999999999995</v>
      </c>
      <c r="F276" s="4">
        <v>2.7048611111111112</v>
      </c>
      <c r="G276" s="2">
        <v>0</v>
      </c>
      <c r="U276">
        <v>1</v>
      </c>
    </row>
    <row r="277" spans="1:21">
      <c r="B277">
        <f>SUM(B264:B276)</f>
        <v>361</v>
      </c>
      <c r="C277">
        <f>SUM(C264:C276)</f>
        <v>29</v>
      </c>
      <c r="D277">
        <f>SUM(D264:D276)</f>
        <v>332</v>
      </c>
      <c r="E277">
        <f>D277/B277</f>
        <v>0.91966759002770082</v>
      </c>
      <c r="H277">
        <f>AVERAGE(C264:C276)</f>
        <v>2.2307692307692308</v>
      </c>
      <c r="U277">
        <v>1</v>
      </c>
    </row>
    <row r="278" spans="1:21">
      <c r="U278">
        <v>1</v>
      </c>
    </row>
    <row r="279" spans="1:21" ht="13.5" thickBot="1">
      <c r="A279" s="6" t="s">
        <v>125</v>
      </c>
      <c r="B279" s="7">
        <v>16</v>
      </c>
      <c r="C279" s="7">
        <v>2</v>
      </c>
      <c r="D279" s="7">
        <v>14</v>
      </c>
      <c r="E279" s="7">
        <v>0.875</v>
      </c>
      <c r="F279" s="9">
        <v>1.3576388888888891</v>
      </c>
      <c r="G279" s="7">
        <v>0</v>
      </c>
      <c r="U279">
        <v>1</v>
      </c>
    </row>
    <row r="280" spans="1:21">
      <c r="U280">
        <v>1</v>
      </c>
    </row>
    <row r="281" spans="1:21">
      <c r="U281">
        <v>1</v>
      </c>
    </row>
  </sheetData>
  <hyperlinks>
    <hyperlink ref="A3" r:id="rId1" display="http://scores.espn.go.com/nhl/players/profile?playerId=5470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576"/>
    <hyperlink ref="A9" r:id="rId7" display="http://scores.espn.go.com/nhl/players/profile?playerId=5376"/>
    <hyperlink ref="A10" r:id="rId8" display="http://scores.espn.go.com/nhl/players/profile?playerId=587"/>
    <hyperlink ref="A11" r:id="rId9" display="http://scores.espn.go.com/nhl/players/profile?playerId=5201"/>
    <hyperlink ref="A12" r:id="rId10" display="http://scores.espn.go.com/nhl/players/profile?playerId=3619"/>
    <hyperlink ref="A13" r:id="rId11" display="http://scores.espn.go.com/nhl/players/profile?playerId=2100"/>
    <hyperlink ref="A14" r:id="rId12" display="http://scores.espn.go.com/nhl/players/profile?playerId=3451"/>
    <hyperlink ref="A15" r:id="rId13" display="http://scores.espn.go.com/nhl/players/profile?playerId=3233"/>
    <hyperlink ref="A16" r:id="rId14" display="http://scores.espn.go.com/nhl/players/profile?playerId=939"/>
    <hyperlink ref="A17" r:id="rId15" display="http://scores.espn.go.com/nhl/players/profile?playerId=3371"/>
    <hyperlink ref="A18" r:id="rId16" display="http://scores.espn.go.com/nhl/players/profile?playerId=996"/>
    <hyperlink ref="A19" r:id="rId17" display="http://scores.espn.go.com/nhl/players/profile?playerId=1893"/>
    <hyperlink ref="A20" r:id="rId18" display="http://scores.espn.go.com/nhl/players/profile?playerId=2109"/>
    <hyperlink ref="A23" r:id="rId19" display="http://scores.espn.go.com/nhl/players/profile?playerId=5470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597"/>
    <hyperlink ref="A28" r:id="rId24" display="http://scores.espn.go.com/nhl/players/profile?playerId=1171"/>
    <hyperlink ref="A29" r:id="rId25" display="http://scores.espn.go.com/nhl/players/profile?playerId=576"/>
    <hyperlink ref="A30" r:id="rId26" display="http://scores.espn.go.com/nhl/players/profile?playerId=587"/>
    <hyperlink ref="A31" r:id="rId27" display="http://scores.espn.go.com/nhl/players/profile?playerId=5201"/>
    <hyperlink ref="A32" r:id="rId28" display="http://scores.espn.go.com/nhl/players/profile?playerId=3619"/>
    <hyperlink ref="A33" r:id="rId29" display="http://scores.espn.go.com/nhl/players/profile?playerId=2100"/>
    <hyperlink ref="A34" r:id="rId30" display="http://scores.espn.go.com/nhl/players/profile?playerId=3451"/>
    <hyperlink ref="A35" r:id="rId31" display="http://scores.espn.go.com/nhl/players/profile?playerId=3233"/>
    <hyperlink ref="A36" r:id="rId32" display="http://scores.espn.go.com/nhl/players/profile?playerId=939"/>
    <hyperlink ref="A37" r:id="rId33" display="http://scores.espn.go.com/nhl/players/profile?playerId=3371"/>
    <hyperlink ref="A38" r:id="rId34" display="http://scores.espn.go.com/nhl/players/profile?playerId=996"/>
    <hyperlink ref="A39" r:id="rId35" display="http://scores.espn.go.com/nhl/players/profile?playerId=1893"/>
    <hyperlink ref="A40" r:id="rId36" display="http://scores.espn.go.com/nhl/players/profile?playerId=2109"/>
    <hyperlink ref="A43" r:id="rId37" display="http://scores.espn.go.com/nhl/players/profile?playerId=5470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1597"/>
    <hyperlink ref="A48" r:id="rId42" display="http://scores.espn.go.com/nhl/players/profile?playerId=1171"/>
    <hyperlink ref="A49" r:id="rId43" display="http://scores.espn.go.com/nhl/players/profile?playerId=576"/>
    <hyperlink ref="A50" r:id="rId44" display="http://scores.espn.go.com/nhl/players/profile?playerId=587"/>
    <hyperlink ref="A51" r:id="rId45" display="http://scores.espn.go.com/nhl/players/profile?playerId=5201"/>
    <hyperlink ref="A52" r:id="rId46" display="http://scores.espn.go.com/nhl/players/profile?playerId=3619"/>
    <hyperlink ref="A53" r:id="rId47" display="http://scores.espn.go.com/nhl/players/profile?playerId=2100"/>
    <hyperlink ref="A54" r:id="rId48" display="http://scores.espn.go.com/nhl/players/profile?playerId=3451"/>
    <hyperlink ref="A55" r:id="rId49" display="http://scores.espn.go.com/nhl/players/profile?playerId=3233"/>
    <hyperlink ref="A56" r:id="rId50" display="http://scores.espn.go.com/nhl/players/profile?playerId=939"/>
    <hyperlink ref="A57" r:id="rId51" display="http://scores.espn.go.com/nhl/players/profile?playerId=3371"/>
    <hyperlink ref="A58" r:id="rId52" display="http://scores.espn.go.com/nhl/players/profile?playerId=996"/>
    <hyperlink ref="A59" r:id="rId53" display="http://scores.espn.go.com/nhl/players/profile?playerId=1893"/>
    <hyperlink ref="A60" r:id="rId54" display="http://scores.espn.go.com/nhl/players/profile?playerId=2109"/>
    <hyperlink ref="A63" r:id="rId55" display="http://scores.espn.go.com/nhl/players/profile?playerId=5470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5374"/>
    <hyperlink ref="A68" r:id="rId60" display="http://scores.espn.go.com/nhl/players/profile?playerId=1597"/>
    <hyperlink ref="A69" r:id="rId61" display="http://scores.espn.go.com/nhl/players/profile?playerId=1171"/>
    <hyperlink ref="A70" r:id="rId62" display="http://scores.espn.go.com/nhl/players/profile?playerId=576"/>
    <hyperlink ref="A71" r:id="rId63" display="http://scores.espn.go.com/nhl/players/profile?playerId=587"/>
    <hyperlink ref="A72" r:id="rId64" display="http://scores.espn.go.com/nhl/players/profile?playerId=3619"/>
    <hyperlink ref="A73" r:id="rId65" display="http://scores.espn.go.com/nhl/players/profile?playerId=2100"/>
    <hyperlink ref="A74" r:id="rId66" display="http://scores.espn.go.com/nhl/players/profile?playerId=3451"/>
    <hyperlink ref="A75" r:id="rId67" display="http://scores.espn.go.com/nhl/players/profile?playerId=3233"/>
    <hyperlink ref="A76" r:id="rId68" display="http://scores.espn.go.com/nhl/players/profile?playerId=939"/>
    <hyperlink ref="A77" r:id="rId69" display="http://scores.espn.go.com/nhl/players/profile?playerId=3371"/>
    <hyperlink ref="A78" r:id="rId70" display="http://scores.espn.go.com/nhl/players/profile?playerId=996"/>
    <hyperlink ref="A79" r:id="rId71" display="http://scores.espn.go.com/nhl/players/profile?playerId=1893"/>
    <hyperlink ref="A80" r:id="rId72" display="http://scores.espn.go.com/nhl/players/profile?playerId=2109"/>
    <hyperlink ref="A83" r:id="rId73" display="http://scores.espn.go.com/nhl/players/profile?playerId=5470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5374"/>
    <hyperlink ref="A88" r:id="rId78" display="http://scores.espn.go.com/nhl/players/profile?playerId=1597"/>
    <hyperlink ref="A89" r:id="rId79" display="http://scores.espn.go.com/nhl/players/profile?playerId=1171"/>
    <hyperlink ref="A90" r:id="rId80" display="http://scores.espn.go.com/nhl/players/profile?playerId=576"/>
    <hyperlink ref="A91" r:id="rId81" display="http://scores.espn.go.com/nhl/players/profile?playerId=587"/>
    <hyperlink ref="A92" r:id="rId82" display="http://scores.espn.go.com/nhl/players/profile?playerId=3619"/>
    <hyperlink ref="A93" r:id="rId83" display="http://scores.espn.go.com/nhl/players/profile?playerId=2100"/>
    <hyperlink ref="A94" r:id="rId84" display="http://scores.espn.go.com/nhl/players/profile?playerId=3451"/>
    <hyperlink ref="A95" r:id="rId85" display="http://scores.espn.go.com/nhl/players/profile?playerId=3233"/>
    <hyperlink ref="A96" r:id="rId86" display="http://scores.espn.go.com/nhl/players/profile?playerId=939"/>
    <hyperlink ref="A97" r:id="rId87" display="http://scores.espn.go.com/nhl/players/profile?playerId=3371"/>
    <hyperlink ref="A98" r:id="rId88" display="http://scores.espn.go.com/nhl/players/profile?playerId=996"/>
    <hyperlink ref="A99" r:id="rId89" display="http://scores.espn.go.com/nhl/players/profile?playerId=1893"/>
    <hyperlink ref="A100" r:id="rId90" display="http://scores.espn.go.com/nhl/players/profile?playerId=2109"/>
    <hyperlink ref="A103" r:id="rId91" display="http://scores.espn.go.com/nhl/players/profile?playerId=96"/>
    <hyperlink ref="A104" r:id="rId92" display="http://scores.espn.go.com/nhl/players/profile?playerId=5470"/>
    <hyperlink ref="A105" r:id="rId93" display="http://scores.espn.go.com/nhl/players/profile?playerId=1898"/>
    <hyperlink ref="A106" r:id="rId94" display="http://scores.espn.go.com/nhl/players/profile?playerId=3773"/>
    <hyperlink ref="A107" r:id="rId95" display="http://scores.espn.go.com/nhl/players/profile?playerId=5125"/>
    <hyperlink ref="A108" r:id="rId96" display="http://scores.espn.go.com/nhl/players/profile?playerId=1597"/>
    <hyperlink ref="A109" r:id="rId97" display="http://scores.espn.go.com/nhl/players/profile?playerId=1171"/>
    <hyperlink ref="A110" r:id="rId98" display="http://scores.espn.go.com/nhl/players/profile?playerId=576"/>
    <hyperlink ref="A111" r:id="rId99" display="http://scores.espn.go.com/nhl/players/profile?playerId=587"/>
    <hyperlink ref="A112" r:id="rId100" display="http://scores.espn.go.com/nhl/players/profile?playerId=3619"/>
    <hyperlink ref="A113" r:id="rId101" display="http://scores.espn.go.com/nhl/players/profile?playerId=2100"/>
    <hyperlink ref="A114" r:id="rId102" display="http://scores.espn.go.com/nhl/players/profile?playerId=3451"/>
    <hyperlink ref="A115" r:id="rId103" display="http://scores.espn.go.com/nhl/players/profile?playerId=3233"/>
    <hyperlink ref="A116" r:id="rId104" display="http://scores.espn.go.com/nhl/players/profile?playerId=939"/>
    <hyperlink ref="A117" r:id="rId105" display="http://scores.espn.go.com/nhl/players/profile?playerId=3371"/>
    <hyperlink ref="A118" r:id="rId106" display="http://scores.espn.go.com/nhl/players/profile?playerId=996"/>
    <hyperlink ref="A119" r:id="rId107" display="http://scores.espn.go.com/nhl/players/profile?playerId=1893"/>
    <hyperlink ref="A120" r:id="rId108" display="http://scores.espn.go.com/nhl/players/profile?playerId=2109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5374"/>
    <hyperlink ref="A128" r:id="rId114" display="http://scores.espn.go.com/nhl/players/profile?playerId=1597"/>
    <hyperlink ref="A129" r:id="rId115" display="http://scores.espn.go.com/nhl/players/profile?playerId=1171"/>
    <hyperlink ref="A130" r:id="rId116" display="http://scores.espn.go.com/nhl/players/profile?playerId=576"/>
    <hyperlink ref="A131" r:id="rId117" display="http://scores.espn.go.com/nhl/players/profile?playerId=587"/>
    <hyperlink ref="A132" r:id="rId118" display="http://scores.espn.go.com/nhl/players/profile?playerId=3619"/>
    <hyperlink ref="A133" r:id="rId119" display="http://scores.espn.go.com/nhl/players/profile?playerId=2100"/>
    <hyperlink ref="A134" r:id="rId120" display="http://scores.espn.go.com/nhl/players/profile?playerId=3451"/>
    <hyperlink ref="A135" r:id="rId121" display="http://scores.espn.go.com/nhl/players/profile?playerId=3233"/>
    <hyperlink ref="A136" r:id="rId122" display="http://scores.espn.go.com/nhl/players/profile?playerId=939"/>
    <hyperlink ref="A137" r:id="rId123" display="http://scores.espn.go.com/nhl/players/profile?playerId=3371"/>
    <hyperlink ref="A138" r:id="rId124" display="http://scores.espn.go.com/nhl/players/profile?playerId=996"/>
    <hyperlink ref="A139" r:id="rId125" display="http://scores.espn.go.com/nhl/players/profile?playerId=1893"/>
    <hyperlink ref="A140" r:id="rId126" display="http://scores.espn.go.com/nhl/players/profile?playerId=2109"/>
    <hyperlink ref="A143" r:id="rId127" display="http://scores.espn.go.com/nhl/players/profile?playerId=96"/>
    <hyperlink ref="A144" r:id="rId128" display="http://scores.espn.go.com/nhl/players/profile?playerId=5470"/>
    <hyperlink ref="A145" r:id="rId129" display="http://scores.espn.go.com/nhl/players/profile?playerId=1898"/>
    <hyperlink ref="A146" r:id="rId130" display="http://scores.espn.go.com/nhl/players/profile?playerId=3773"/>
    <hyperlink ref="A147" r:id="rId131" display="http://scores.espn.go.com/nhl/players/profile?playerId=5374"/>
    <hyperlink ref="A148" r:id="rId132" display="http://scores.espn.go.com/nhl/players/profile?playerId=1597"/>
    <hyperlink ref="A149" r:id="rId133" display="http://scores.espn.go.com/nhl/players/profile?playerId=1171"/>
    <hyperlink ref="A150" r:id="rId134" display="http://scores.espn.go.com/nhl/players/profile?playerId=576"/>
    <hyperlink ref="A151" r:id="rId135" display="http://scores.espn.go.com/nhl/players/profile?playerId=587"/>
    <hyperlink ref="A152" r:id="rId136" display="http://scores.espn.go.com/nhl/players/profile?playerId=3619"/>
    <hyperlink ref="A153" r:id="rId137" display="http://scores.espn.go.com/nhl/players/profile?playerId=2100"/>
    <hyperlink ref="A154" r:id="rId138" display="http://scores.espn.go.com/nhl/players/profile?playerId=3451"/>
    <hyperlink ref="A155" r:id="rId139" display="http://scores.espn.go.com/nhl/players/profile?playerId=3233"/>
    <hyperlink ref="A156" r:id="rId140" display="http://scores.espn.go.com/nhl/players/profile?playerId=939"/>
    <hyperlink ref="A157" r:id="rId141" display="http://scores.espn.go.com/nhl/players/profile?playerId=3371"/>
    <hyperlink ref="A158" r:id="rId142" display="http://scores.espn.go.com/nhl/players/profile?playerId=996"/>
    <hyperlink ref="A159" r:id="rId143" display="http://scores.espn.go.com/nhl/players/profile?playerId=1893"/>
    <hyperlink ref="A160" r:id="rId144" display="http://scores.espn.go.com/nhl/players/profile?playerId=2109"/>
    <hyperlink ref="A163" r:id="rId145" display="http://scores.espn.go.com/nhl/players/profile?playerId=96"/>
    <hyperlink ref="A164" r:id="rId146" display="http://scores.espn.go.com/nhl/players/profile?playerId=5470"/>
    <hyperlink ref="A165" r:id="rId147" display="http://scores.espn.go.com/nhl/players/profile?playerId=1898"/>
    <hyperlink ref="A166" r:id="rId148" display="http://scores.espn.go.com/nhl/players/profile?playerId=3773"/>
    <hyperlink ref="A167" r:id="rId149" display="http://scores.espn.go.com/nhl/players/profile?playerId=5125"/>
    <hyperlink ref="A168" r:id="rId150" display="http://scores.espn.go.com/nhl/players/profile?playerId=5374"/>
    <hyperlink ref="A169" r:id="rId151" display="http://scores.espn.go.com/nhl/players/profile?playerId=1597"/>
    <hyperlink ref="A170" r:id="rId152" display="http://scores.espn.go.com/nhl/players/profile?playerId=576"/>
    <hyperlink ref="A171" r:id="rId153" display="http://scores.espn.go.com/nhl/players/profile?playerId=587"/>
    <hyperlink ref="A172" r:id="rId154" display="http://scores.espn.go.com/nhl/players/profile?playerId=5201"/>
    <hyperlink ref="A173" r:id="rId155" display="http://scores.espn.go.com/nhl/players/profile?playerId=3619"/>
    <hyperlink ref="A174" r:id="rId156" display="http://scores.espn.go.com/nhl/players/profile?playerId=2100"/>
    <hyperlink ref="A175" r:id="rId157" display="http://scores.espn.go.com/nhl/players/profile?playerId=3451"/>
    <hyperlink ref="A176" r:id="rId158" display="http://scores.espn.go.com/nhl/players/profile?playerId=3233"/>
    <hyperlink ref="A177" r:id="rId159" display="http://scores.espn.go.com/nhl/players/profile?playerId=939"/>
    <hyperlink ref="A178" r:id="rId160" display="http://scores.espn.go.com/nhl/players/profile?playerId=3371"/>
    <hyperlink ref="A179" r:id="rId161" display="http://scores.espn.go.com/nhl/players/profile?playerId=1893"/>
    <hyperlink ref="A180" r:id="rId162" display="http://scores.espn.go.com/nhl/players/profile?playerId=2109"/>
    <hyperlink ref="A183" r:id="rId163" display="http://scores.espn.go.com/nhl/players/profile?playerId=96"/>
    <hyperlink ref="A184" r:id="rId164" display="http://scores.espn.go.com/nhl/players/profile?playerId=5470"/>
    <hyperlink ref="A185" r:id="rId165" display="http://scores.espn.go.com/nhl/players/profile?playerId=1898"/>
    <hyperlink ref="A186" r:id="rId166" display="http://scores.espn.go.com/nhl/players/profile?playerId=3773"/>
    <hyperlink ref="A187" r:id="rId167" display="http://scores.espn.go.com/nhl/players/profile?playerId=5125"/>
    <hyperlink ref="A188" r:id="rId168" display="http://scores.espn.go.com/nhl/players/profile?playerId=5374"/>
    <hyperlink ref="A189" r:id="rId169" display="http://scores.espn.go.com/nhl/players/profile?playerId=1597"/>
    <hyperlink ref="A190" r:id="rId170" display="http://scores.espn.go.com/nhl/players/profile?playerId=576"/>
    <hyperlink ref="A191" r:id="rId171" display="http://scores.espn.go.com/nhl/players/profile?playerId=5376"/>
    <hyperlink ref="A192" r:id="rId172" display="http://scores.espn.go.com/nhl/players/profile?playerId=587"/>
    <hyperlink ref="A193" r:id="rId173" display="http://scores.espn.go.com/nhl/players/profile?playerId=3619"/>
    <hyperlink ref="A194" r:id="rId174" display="http://scores.espn.go.com/nhl/players/profile?playerId=2100"/>
    <hyperlink ref="A195" r:id="rId175" display="http://scores.espn.go.com/nhl/players/profile?playerId=3451"/>
    <hyperlink ref="A196" r:id="rId176" display="http://scores.espn.go.com/nhl/players/profile?playerId=3233"/>
    <hyperlink ref="A197" r:id="rId177" display="http://scores.espn.go.com/nhl/players/profile?playerId=939"/>
    <hyperlink ref="A198" r:id="rId178" display="http://scores.espn.go.com/nhl/players/profile?playerId=3371"/>
    <hyperlink ref="A199" r:id="rId179" display="http://scores.espn.go.com/nhl/players/profile?playerId=1893"/>
    <hyperlink ref="A200" r:id="rId180" display="http://scores.espn.go.com/nhl/players/profile?playerId=2109"/>
    <hyperlink ref="A203" r:id="rId181" display="http://scores.espn.go.com/nhl/players/profile?playerId=96"/>
    <hyperlink ref="A204" r:id="rId182" display="http://scores.espn.go.com/nhl/players/profile?playerId=5470"/>
    <hyperlink ref="A205" r:id="rId183" display="http://scores.espn.go.com/nhl/players/profile?playerId=1898"/>
    <hyperlink ref="A206" r:id="rId184" display="http://scores.espn.go.com/nhl/players/profile?playerId=3773"/>
    <hyperlink ref="A207" r:id="rId185" display="http://scores.espn.go.com/nhl/players/profile?playerId=5125"/>
    <hyperlink ref="A208" r:id="rId186" display="http://scores.espn.go.com/nhl/players/profile?playerId=5374"/>
    <hyperlink ref="A209" r:id="rId187" display="http://scores.espn.go.com/nhl/players/profile?playerId=1597"/>
    <hyperlink ref="A210" r:id="rId188" display="http://scores.espn.go.com/nhl/players/profile?playerId=1171"/>
    <hyperlink ref="A211" r:id="rId189" display="http://scores.espn.go.com/nhl/players/profile?playerId=576"/>
    <hyperlink ref="A212" r:id="rId190" display="http://scores.espn.go.com/nhl/players/profile?playerId=587"/>
    <hyperlink ref="A213" r:id="rId191" display="http://scores.espn.go.com/nhl/players/profile?playerId=3619"/>
    <hyperlink ref="A214" r:id="rId192" display="http://scores.espn.go.com/nhl/players/profile?playerId=2100"/>
    <hyperlink ref="A215" r:id="rId193" display="http://scores.espn.go.com/nhl/players/profile?playerId=3451"/>
    <hyperlink ref="A216" r:id="rId194" display="http://scores.espn.go.com/nhl/players/profile?playerId=3233"/>
    <hyperlink ref="A217" r:id="rId195" display="http://scores.espn.go.com/nhl/players/profile?playerId=939"/>
    <hyperlink ref="A218" r:id="rId196" display="http://scores.espn.go.com/nhl/players/profile?playerId=3371"/>
    <hyperlink ref="A219" r:id="rId197" display="http://scores.espn.go.com/nhl/players/profile?playerId=1893"/>
    <hyperlink ref="A220" r:id="rId198" display="http://scores.espn.go.com/nhl/players/profile?playerId=2109"/>
    <hyperlink ref="A223" r:id="rId199" display="http://scores.espn.go.com/nhl/players/profile?playerId=96"/>
    <hyperlink ref="A224" r:id="rId200" display="http://scores.espn.go.com/nhl/players/profile?playerId=5470"/>
    <hyperlink ref="A225" r:id="rId201" display="http://scores.espn.go.com/nhl/players/profile?playerId=1898"/>
    <hyperlink ref="A226" r:id="rId202" display="http://scores.espn.go.com/nhl/players/profile?playerId=3773"/>
    <hyperlink ref="A227" r:id="rId203" display="http://scores.espn.go.com/nhl/players/profile?playerId=5125"/>
    <hyperlink ref="A228" r:id="rId204" display="http://scores.espn.go.com/nhl/players/profile?playerId=5374"/>
    <hyperlink ref="A229" r:id="rId205" display="http://scores.espn.go.com/nhl/players/profile?playerId=1597"/>
    <hyperlink ref="A230" r:id="rId206" display="http://scores.espn.go.com/nhl/players/profile?playerId=1171"/>
    <hyperlink ref="A231" r:id="rId207" display="http://scores.espn.go.com/nhl/players/profile?playerId=576"/>
    <hyperlink ref="A232" r:id="rId208" display="http://scores.espn.go.com/nhl/players/profile?playerId=587"/>
    <hyperlink ref="A233" r:id="rId209" display="http://scores.espn.go.com/nhl/players/profile?playerId=3619"/>
    <hyperlink ref="A234" r:id="rId210" display="http://scores.espn.go.com/nhl/players/profile?playerId=2100"/>
    <hyperlink ref="A235" r:id="rId211" display="http://scores.espn.go.com/nhl/players/profile?playerId=3451"/>
    <hyperlink ref="A236" r:id="rId212" display="http://scores.espn.go.com/nhl/players/profile?playerId=3233"/>
    <hyperlink ref="A237" r:id="rId213" display="http://scores.espn.go.com/nhl/players/profile?playerId=939"/>
    <hyperlink ref="A238" r:id="rId214" display="http://scores.espn.go.com/nhl/players/profile?playerId=996"/>
    <hyperlink ref="A239" r:id="rId215" display="http://scores.espn.go.com/nhl/players/profile?playerId=1893"/>
    <hyperlink ref="A240" r:id="rId216" display="http://scores.espn.go.com/nhl/players/profile?playerId=2109"/>
    <hyperlink ref="A243" r:id="rId217" display="http://scores.espn.go.com/nhl/players/profile?playerId=96"/>
    <hyperlink ref="A244" r:id="rId218" display="http://scores.espn.go.com/nhl/players/profile?playerId=1898"/>
    <hyperlink ref="A245" r:id="rId219" display="http://scores.espn.go.com/nhl/players/profile?playerId=3773"/>
    <hyperlink ref="A246" r:id="rId220" display="http://scores.espn.go.com/nhl/players/profile?playerId=5125"/>
    <hyperlink ref="A247" r:id="rId221" display="http://scores.espn.go.com/nhl/players/profile?playerId=5374"/>
    <hyperlink ref="A248" r:id="rId222" display="http://scores.espn.go.com/nhl/players/profile?playerId=1597"/>
    <hyperlink ref="A249" r:id="rId223" display="http://scores.espn.go.com/nhl/players/profile?playerId=1171"/>
    <hyperlink ref="A250" r:id="rId224" display="http://scores.espn.go.com/nhl/players/profile?playerId=576"/>
    <hyperlink ref="A251" r:id="rId225" display="http://scores.espn.go.com/nhl/players/profile?playerId=587"/>
    <hyperlink ref="A252" r:id="rId226" display="http://scores.espn.go.com/nhl/players/profile?playerId=3619"/>
    <hyperlink ref="A253" r:id="rId227" display="http://scores.espn.go.com/nhl/players/profile?playerId=2100"/>
    <hyperlink ref="A254" r:id="rId228" display="http://scores.espn.go.com/nhl/players/profile?playerId=3451"/>
    <hyperlink ref="A255" r:id="rId229" display="http://scores.espn.go.com/nhl/players/profile?playerId=3233"/>
    <hyperlink ref="A256" r:id="rId230" display="http://scores.espn.go.com/nhl/players/profile?playerId=939"/>
    <hyperlink ref="A257" r:id="rId231" display="http://scores.espn.go.com/nhl/players/profile?playerId=3371"/>
    <hyperlink ref="A258" r:id="rId232" display="http://scores.espn.go.com/nhl/players/profile?playerId=996"/>
    <hyperlink ref="A259" r:id="rId233" display="http://scores.espn.go.com/nhl/players/profile?playerId=1893"/>
    <hyperlink ref="A260" r:id="rId234" display="http://scores.espn.go.com/nhl/players/profile?playerId=2109"/>
    <hyperlink ref="A264" r:id="rId235" display="http://scores.espn.go.com/nhl/players/profile?playerId=3937"/>
    <hyperlink ref="A265" r:id="rId236" display="http://scores.espn.go.com/nhl/players/profile?playerId=3937"/>
    <hyperlink ref="A266" r:id="rId237" display="http://scores.espn.go.com/nhl/players/profile?playerId=3937"/>
    <hyperlink ref="A267" r:id="rId238" display="http://scores.espn.go.com/nhl/players/profile?playerId=3937"/>
    <hyperlink ref="A268" r:id="rId239" display="http://scores.espn.go.com/nhl/players/profile?playerId=3937"/>
    <hyperlink ref="A269" r:id="rId240" display="http://scores.espn.go.com/nhl/players/profile?playerId=3937"/>
    <hyperlink ref="A270" r:id="rId241" display="http://scores.espn.go.com/nhl/players/profile?playerId=3937"/>
    <hyperlink ref="A279" r:id="rId242" display="http://scores.espn.go.com/nhl/players/profile?playerId=1505"/>
    <hyperlink ref="A271" r:id="rId243" display="http://scores.espn.go.com/nhl/players/profile?playerId=3937"/>
    <hyperlink ref="A272" r:id="rId244" display="http://scores.espn.go.com/nhl/players/profile?playerId=3937"/>
    <hyperlink ref="A273" r:id="rId245" display="http://scores.espn.go.com/nhl/players/profile?playerId=3937"/>
    <hyperlink ref="A274" r:id="rId246" display="http://scores.espn.go.com/nhl/players/profile?playerId=3937"/>
    <hyperlink ref="A275" r:id="rId247" display="http://scores.espn.go.com/nhl/players/profile?playerId=3937"/>
    <hyperlink ref="A276" r:id="rId248" display="http://scores.espn.go.com/nhl/players/profile?playerId=3937"/>
  </hyperlinks>
  <pageMargins left="0.7" right="0.7" top="0.75" bottom="0.75" header="0.3" footer="0.3"/>
  <pageSetup orientation="portrait" r:id="rId24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80"/>
  <sheetViews>
    <sheetView zoomScale="71" zoomScaleNormal="71" workbookViewId="0">
      <selection sqref="A1:XFD1"/>
    </sheetView>
  </sheetViews>
  <sheetFormatPr defaultRowHeight="12.75"/>
  <cols>
    <col min="1" max="1" width="19.710937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18</v>
      </c>
    </row>
    <row r="3" spans="1:21" ht="13.5" thickBot="1">
      <c r="A3" s="1" t="s">
        <v>0</v>
      </c>
      <c r="B3" s="2">
        <v>0</v>
      </c>
      <c r="C3" s="2">
        <v>1</v>
      </c>
      <c r="D3" s="2">
        <v>0</v>
      </c>
      <c r="E3" s="2">
        <v>1</v>
      </c>
      <c r="F3" s="2">
        <v>1</v>
      </c>
      <c r="G3" s="2">
        <v>1</v>
      </c>
      <c r="H3" s="2">
        <v>0</v>
      </c>
      <c r="I3" s="2">
        <v>0</v>
      </c>
      <c r="J3" s="2">
        <v>1</v>
      </c>
      <c r="K3" s="2">
        <v>0</v>
      </c>
      <c r="L3" s="2">
        <v>2</v>
      </c>
      <c r="M3" s="2">
        <v>30</v>
      </c>
      <c r="N3" s="4">
        <v>1.1659722222222222</v>
      </c>
      <c r="O3" s="5">
        <v>0.34652777777777777</v>
      </c>
      <c r="P3" s="5">
        <v>0.19027777777777777</v>
      </c>
      <c r="Q3" s="5">
        <v>0.62916666666666665</v>
      </c>
      <c r="R3" s="2">
        <v>0</v>
      </c>
      <c r="S3" s="2">
        <v>0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2</v>
      </c>
      <c r="D4" s="7">
        <v>1</v>
      </c>
      <c r="E4" s="7">
        <v>3</v>
      </c>
      <c r="F4" s="7">
        <v>3</v>
      </c>
      <c r="G4" s="7">
        <v>1</v>
      </c>
      <c r="H4" s="7">
        <v>2</v>
      </c>
      <c r="I4" s="7">
        <v>7</v>
      </c>
      <c r="J4" s="7">
        <v>2</v>
      </c>
      <c r="K4" s="7">
        <v>0</v>
      </c>
      <c r="L4" s="7">
        <v>0</v>
      </c>
      <c r="M4" s="7">
        <v>20</v>
      </c>
      <c r="N4" s="8">
        <v>0.61249999999999993</v>
      </c>
      <c r="O4" s="8">
        <v>0.17430555555555557</v>
      </c>
      <c r="P4" s="8">
        <v>0</v>
      </c>
      <c r="Q4" s="8">
        <v>0.4381944444444445</v>
      </c>
      <c r="R4" s="7">
        <v>0</v>
      </c>
      <c r="S4" s="7">
        <v>0</v>
      </c>
      <c r="T4" s="7">
        <v>0</v>
      </c>
      <c r="U4" s="15">
        <v>1</v>
      </c>
    </row>
    <row r="5" spans="1:21" ht="13.5" thickBot="1">
      <c r="A5" s="1" t="s">
        <v>2</v>
      </c>
      <c r="B5" s="2">
        <v>1</v>
      </c>
      <c r="C5" s="2">
        <v>0</v>
      </c>
      <c r="D5" s="2">
        <v>0</v>
      </c>
      <c r="E5" s="2">
        <v>3</v>
      </c>
      <c r="F5" s="2">
        <v>2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21</v>
      </c>
      <c r="N5" s="5">
        <v>0.58750000000000002</v>
      </c>
      <c r="O5" s="5">
        <v>0.18333333333333335</v>
      </c>
      <c r="P5" s="5">
        <v>5.2083333333333336E-2</v>
      </c>
      <c r="Q5" s="5">
        <v>0.3520833333333333</v>
      </c>
      <c r="R5" s="2">
        <v>6</v>
      </c>
      <c r="S5" s="2">
        <v>8</v>
      </c>
      <c r="T5" s="2">
        <v>42.9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1</v>
      </c>
      <c r="E6" s="7">
        <v>2</v>
      </c>
      <c r="F6" s="7">
        <v>2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24</v>
      </c>
      <c r="N6" s="8">
        <v>0.71597222222222223</v>
      </c>
      <c r="O6" s="8">
        <v>0.2076388888888889</v>
      </c>
      <c r="P6" s="8">
        <v>0.1423611111111111</v>
      </c>
      <c r="Q6" s="8">
        <v>0.3659722222222222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2</v>
      </c>
      <c r="F7" s="2">
        <v>2</v>
      </c>
      <c r="G7" s="2">
        <v>0</v>
      </c>
      <c r="H7" s="2">
        <v>2</v>
      </c>
      <c r="I7" s="2">
        <v>4</v>
      </c>
      <c r="J7" s="2">
        <v>0</v>
      </c>
      <c r="K7" s="2">
        <v>0</v>
      </c>
      <c r="L7" s="2">
        <v>1</v>
      </c>
      <c r="M7" s="2">
        <v>25</v>
      </c>
      <c r="N7" s="5">
        <v>0.83611111111111114</v>
      </c>
      <c r="O7" s="5">
        <v>0.25138888888888888</v>
      </c>
      <c r="P7" s="5">
        <v>8.6805555555555566E-2</v>
      </c>
      <c r="Q7" s="5">
        <v>0.49791666666666662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18</v>
      </c>
      <c r="N8" s="8">
        <v>0.52847222222222223</v>
      </c>
      <c r="O8" s="8">
        <v>0</v>
      </c>
      <c r="P8" s="8">
        <v>0.1423611111111111</v>
      </c>
      <c r="Q8" s="8">
        <v>0.38611111111111113</v>
      </c>
      <c r="R8" s="7">
        <v>0</v>
      </c>
      <c r="S8" s="7">
        <v>0</v>
      </c>
      <c r="T8" s="7">
        <v>0</v>
      </c>
      <c r="U8" s="15">
        <v>1</v>
      </c>
    </row>
    <row r="9" spans="1:21" ht="13.5" thickBot="1">
      <c r="A9" s="1" t="s">
        <v>6</v>
      </c>
      <c r="B9" s="2">
        <v>0</v>
      </c>
      <c r="C9" s="2">
        <v>0</v>
      </c>
      <c r="D9" s="2">
        <v>0</v>
      </c>
      <c r="E9" s="2">
        <v>2</v>
      </c>
      <c r="F9" s="2">
        <v>2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28</v>
      </c>
      <c r="N9" s="5">
        <v>0.97638888888888886</v>
      </c>
      <c r="O9" s="5">
        <v>0.24791666666666667</v>
      </c>
      <c r="P9" s="5">
        <v>0.17708333333333334</v>
      </c>
      <c r="Q9" s="5">
        <v>0.55138888888888882</v>
      </c>
      <c r="R9" s="2">
        <v>2</v>
      </c>
      <c r="S9" s="2">
        <v>2</v>
      </c>
      <c r="T9" s="2">
        <v>50</v>
      </c>
      <c r="U9" s="15">
        <v>1</v>
      </c>
    </row>
    <row r="10" spans="1:21" ht="13.5" thickBot="1">
      <c r="A10" s="6" t="s">
        <v>7</v>
      </c>
      <c r="B10" s="7">
        <v>0</v>
      </c>
      <c r="C10" s="7">
        <v>0</v>
      </c>
      <c r="D10" s="7">
        <v>-1</v>
      </c>
      <c r="E10" s="7">
        <v>0</v>
      </c>
      <c r="F10" s="7">
        <v>0</v>
      </c>
      <c r="G10" s="7">
        <v>0</v>
      </c>
      <c r="H10" s="7">
        <v>1</v>
      </c>
      <c r="I10" s="7">
        <v>2</v>
      </c>
      <c r="J10" s="7">
        <v>1</v>
      </c>
      <c r="K10" s="7">
        <v>1</v>
      </c>
      <c r="L10" s="7">
        <v>0</v>
      </c>
      <c r="M10" s="7">
        <v>22</v>
      </c>
      <c r="N10" s="8">
        <v>0.51041666666666663</v>
      </c>
      <c r="O10" s="8">
        <v>5.5555555555555558E-3</v>
      </c>
      <c r="P10" s="8">
        <v>8.3333333333333329E-2</v>
      </c>
      <c r="Q10" s="8">
        <v>0.42152777777777778</v>
      </c>
      <c r="R10" s="7">
        <v>0</v>
      </c>
      <c r="S10" s="7">
        <v>0</v>
      </c>
      <c r="T10" s="7">
        <v>0</v>
      </c>
      <c r="U10" s="15">
        <v>1</v>
      </c>
    </row>
    <row r="11" spans="1:21" ht="13.5" thickBot="1">
      <c r="A11" s="1" t="s">
        <v>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5</v>
      </c>
      <c r="J11" s="2">
        <v>1</v>
      </c>
      <c r="K11" s="2">
        <v>0</v>
      </c>
      <c r="L11" s="2">
        <v>0</v>
      </c>
      <c r="M11" s="2">
        <v>4</v>
      </c>
      <c r="N11" s="5">
        <v>4.9999999999999996E-2</v>
      </c>
      <c r="O11" s="5">
        <v>0</v>
      </c>
      <c r="P11" s="5">
        <v>0</v>
      </c>
      <c r="Q11" s="5">
        <v>4.9999999999999996E-2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9</v>
      </c>
      <c r="B12" s="7">
        <v>1</v>
      </c>
      <c r="C12" s="7">
        <v>0</v>
      </c>
      <c r="D12" s="7">
        <v>1</v>
      </c>
      <c r="E12" s="7">
        <v>1</v>
      </c>
      <c r="F12" s="7">
        <v>0</v>
      </c>
      <c r="G12" s="7">
        <v>1</v>
      </c>
      <c r="H12" s="7">
        <v>1</v>
      </c>
      <c r="I12" s="7">
        <v>2</v>
      </c>
      <c r="J12" s="7">
        <v>0</v>
      </c>
      <c r="K12" s="7">
        <v>1</v>
      </c>
      <c r="L12" s="7">
        <v>1</v>
      </c>
      <c r="M12" s="7">
        <v>21</v>
      </c>
      <c r="N12" s="8">
        <v>0.60763888888888895</v>
      </c>
      <c r="O12" s="8">
        <v>0</v>
      </c>
      <c r="P12" s="8">
        <v>0.18472222222222223</v>
      </c>
      <c r="Q12" s="8">
        <v>0.42291666666666666</v>
      </c>
      <c r="R12" s="7">
        <v>0</v>
      </c>
      <c r="S12" s="7">
        <v>0</v>
      </c>
      <c r="T12" s="7">
        <v>0</v>
      </c>
      <c r="U12" s="15">
        <v>1</v>
      </c>
    </row>
    <row r="13" spans="1:21" ht="13.5" thickBot="1">
      <c r="A13" s="1" t="s">
        <v>10</v>
      </c>
      <c r="B13" s="2">
        <v>0</v>
      </c>
      <c r="C13" s="2">
        <v>0</v>
      </c>
      <c r="D13" s="2">
        <v>0</v>
      </c>
      <c r="E13" s="2">
        <v>2</v>
      </c>
      <c r="F13" s="2">
        <v>2</v>
      </c>
      <c r="G13" s="2">
        <v>3</v>
      </c>
      <c r="H13" s="2">
        <v>1</v>
      </c>
      <c r="I13" s="2">
        <v>2</v>
      </c>
      <c r="J13" s="2">
        <v>2</v>
      </c>
      <c r="K13" s="2">
        <v>0</v>
      </c>
      <c r="L13" s="2">
        <v>0</v>
      </c>
      <c r="M13" s="2">
        <v>29</v>
      </c>
      <c r="N13" s="5">
        <v>0.85416666666666663</v>
      </c>
      <c r="O13" s="5">
        <v>0.12013888888888889</v>
      </c>
      <c r="P13" s="5">
        <v>0.15486111111111112</v>
      </c>
      <c r="Q13" s="5">
        <v>0.57916666666666672</v>
      </c>
      <c r="R13" s="2">
        <v>0</v>
      </c>
      <c r="S13" s="2">
        <v>0</v>
      </c>
      <c r="T13" s="2">
        <v>0</v>
      </c>
      <c r="U13" s="15">
        <v>1</v>
      </c>
    </row>
    <row r="14" spans="1:21" ht="13.5" thickBot="1">
      <c r="A14" s="6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1</v>
      </c>
      <c r="I14" s="7">
        <v>2</v>
      </c>
      <c r="J14" s="7">
        <v>0</v>
      </c>
      <c r="K14" s="7">
        <v>0</v>
      </c>
      <c r="L14" s="7">
        <v>0</v>
      </c>
      <c r="M14" s="7">
        <v>12</v>
      </c>
      <c r="N14" s="8">
        <v>0.3263888888888889</v>
      </c>
      <c r="O14" s="8">
        <v>0</v>
      </c>
      <c r="P14" s="8">
        <v>0.18402777777777779</v>
      </c>
      <c r="Q14" s="8">
        <v>0.1423611111111111</v>
      </c>
      <c r="R14" s="7">
        <v>2</v>
      </c>
      <c r="S14" s="7">
        <v>2</v>
      </c>
      <c r="T14" s="7">
        <v>50</v>
      </c>
      <c r="U14" s="15">
        <v>1</v>
      </c>
    </row>
    <row r="15" spans="1:21" ht="13.5" thickBot="1">
      <c r="A15" s="1" t="s">
        <v>12</v>
      </c>
      <c r="B15" s="2">
        <v>0</v>
      </c>
      <c r="C15" s="2">
        <v>2</v>
      </c>
      <c r="D15" s="2">
        <v>1</v>
      </c>
      <c r="E15" s="2">
        <v>4</v>
      </c>
      <c r="F15" s="2">
        <v>4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28</v>
      </c>
      <c r="N15" s="5">
        <v>0.89097222222222217</v>
      </c>
      <c r="O15" s="5">
        <v>0.18819444444444444</v>
      </c>
      <c r="P15" s="5">
        <v>0.18680555555555556</v>
      </c>
      <c r="Q15" s="5">
        <v>0.51597222222222217</v>
      </c>
      <c r="R15" s="2">
        <v>7</v>
      </c>
      <c r="S15" s="2">
        <v>8</v>
      </c>
      <c r="T15" s="2">
        <v>46.7</v>
      </c>
      <c r="U15" s="15">
        <v>1</v>
      </c>
    </row>
    <row r="16" spans="1:21" ht="13.5" thickBot="1">
      <c r="A16" s="6" t="s">
        <v>13</v>
      </c>
      <c r="B16" s="7">
        <v>0</v>
      </c>
      <c r="C16" s="7">
        <v>0</v>
      </c>
      <c r="D16" s="7">
        <v>-1</v>
      </c>
      <c r="E16" s="7">
        <v>4</v>
      </c>
      <c r="F16" s="7">
        <v>4</v>
      </c>
      <c r="G16" s="7">
        <v>0</v>
      </c>
      <c r="H16" s="7">
        <v>0</v>
      </c>
      <c r="I16" s="7">
        <v>0</v>
      </c>
      <c r="J16" s="7">
        <v>4</v>
      </c>
      <c r="K16" s="7">
        <v>0</v>
      </c>
      <c r="L16" s="7">
        <v>1</v>
      </c>
      <c r="M16" s="7">
        <v>22</v>
      </c>
      <c r="N16" s="8">
        <v>0.59791666666666665</v>
      </c>
      <c r="O16" s="8">
        <v>0.17986111111111111</v>
      </c>
      <c r="P16" s="8">
        <v>0</v>
      </c>
      <c r="Q16" s="8">
        <v>0.41805555555555557</v>
      </c>
      <c r="R16" s="7">
        <v>0</v>
      </c>
      <c r="S16" s="7">
        <v>0</v>
      </c>
      <c r="T16" s="7">
        <v>0</v>
      </c>
      <c r="U16" s="15">
        <v>1</v>
      </c>
    </row>
    <row r="17" spans="1:21" ht="13.5" thickBot="1">
      <c r="A17" s="1" t="s">
        <v>14</v>
      </c>
      <c r="B17" s="2">
        <v>1</v>
      </c>
      <c r="C17" s="2">
        <v>0</v>
      </c>
      <c r="D17" s="2">
        <v>-1</v>
      </c>
      <c r="E17" s="2">
        <v>2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25</v>
      </c>
      <c r="N17" s="5">
        <v>0.75763888888888886</v>
      </c>
      <c r="O17" s="5">
        <v>0.25138888888888888</v>
      </c>
      <c r="P17" s="5">
        <v>5.4166666666666669E-2</v>
      </c>
      <c r="Q17" s="5">
        <v>0.45208333333333334</v>
      </c>
      <c r="R17" s="2">
        <v>7</v>
      </c>
      <c r="S17" s="2">
        <v>12</v>
      </c>
      <c r="T17" s="2">
        <v>36.799999999999997</v>
      </c>
      <c r="U17" s="15">
        <v>1</v>
      </c>
    </row>
    <row r="18" spans="1:21" ht="13.5" thickBot="1">
      <c r="A18" s="6" t="s">
        <v>15</v>
      </c>
      <c r="B18" s="7">
        <v>0</v>
      </c>
      <c r="C18" s="7">
        <v>0</v>
      </c>
      <c r="D18" s="7">
        <v>-1</v>
      </c>
      <c r="E18" s="7">
        <v>2</v>
      </c>
      <c r="F18" s="7">
        <v>2</v>
      </c>
      <c r="G18" s="7">
        <v>4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26</v>
      </c>
      <c r="N18" s="8">
        <v>0.8340277777777777</v>
      </c>
      <c r="O18" s="8">
        <v>0</v>
      </c>
      <c r="P18" s="8">
        <v>0.21736111111111112</v>
      </c>
      <c r="Q18" s="8">
        <v>0.6166666666666667</v>
      </c>
      <c r="R18" s="7">
        <v>0</v>
      </c>
      <c r="S18" s="7">
        <v>0</v>
      </c>
      <c r="T18" s="7">
        <v>0</v>
      </c>
      <c r="U18" s="15">
        <v>1</v>
      </c>
    </row>
    <row r="19" spans="1:21" ht="13.5" thickBot="1">
      <c r="A19" s="1" t="s">
        <v>16</v>
      </c>
      <c r="B19" s="2">
        <v>0</v>
      </c>
      <c r="C19" s="2">
        <v>0</v>
      </c>
      <c r="D19" s="2">
        <v>-1</v>
      </c>
      <c r="E19" s="2">
        <v>0</v>
      </c>
      <c r="F19" s="2">
        <v>0</v>
      </c>
      <c r="G19" s="2">
        <v>5</v>
      </c>
      <c r="H19" s="2">
        <v>2</v>
      </c>
      <c r="I19" s="2">
        <v>4</v>
      </c>
      <c r="J19" s="2">
        <v>0</v>
      </c>
      <c r="K19" s="2">
        <v>1</v>
      </c>
      <c r="L19" s="2">
        <v>0</v>
      </c>
      <c r="M19" s="2">
        <v>26</v>
      </c>
      <c r="N19" s="5">
        <v>0.75694444444444453</v>
      </c>
      <c r="O19" s="5">
        <v>0</v>
      </c>
      <c r="P19" s="5">
        <v>0.18194444444444444</v>
      </c>
      <c r="Q19" s="5">
        <v>0.57500000000000007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</v>
      </c>
      <c r="N20" s="8">
        <v>0.20486111111111113</v>
      </c>
      <c r="O20" s="8">
        <v>0</v>
      </c>
      <c r="P20" s="8">
        <v>0</v>
      </c>
      <c r="Q20" s="8">
        <v>0.20486111111111113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>
      <c r="A22" t="s">
        <v>19</v>
      </c>
      <c r="U22" s="15">
        <v>1</v>
      </c>
    </row>
    <row r="23" spans="1:21" ht="13.5" thickBot="1">
      <c r="A23" s="1" t="s">
        <v>0</v>
      </c>
      <c r="B23" s="2">
        <v>0</v>
      </c>
      <c r="C23" s="2">
        <v>0</v>
      </c>
      <c r="D23" s="2">
        <v>-1</v>
      </c>
      <c r="E23" s="2">
        <v>4</v>
      </c>
      <c r="F23" s="2">
        <v>4</v>
      </c>
      <c r="G23" s="2">
        <v>1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30</v>
      </c>
      <c r="N23" s="4">
        <v>1.1722222222222223</v>
      </c>
      <c r="O23" s="5">
        <v>0.43333333333333335</v>
      </c>
      <c r="P23" s="5">
        <v>0.14375000000000002</v>
      </c>
      <c r="Q23" s="5">
        <v>0.59513888888888888</v>
      </c>
      <c r="R23" s="2">
        <v>0</v>
      </c>
      <c r="S23" s="2">
        <v>0</v>
      </c>
      <c r="T23" s="2">
        <v>0</v>
      </c>
      <c r="U23" s="15">
        <v>1</v>
      </c>
    </row>
    <row r="24" spans="1:21" ht="13.5" thickBot="1">
      <c r="A24" s="6" t="s">
        <v>1</v>
      </c>
      <c r="B24" s="7">
        <v>0</v>
      </c>
      <c r="C24" s="7">
        <v>1</v>
      </c>
      <c r="D24" s="7">
        <v>-1</v>
      </c>
      <c r="E24" s="7">
        <v>3</v>
      </c>
      <c r="F24" s="7">
        <v>3</v>
      </c>
      <c r="G24" s="7">
        <v>0</v>
      </c>
      <c r="H24" s="7">
        <v>0</v>
      </c>
      <c r="I24" s="7">
        <v>0</v>
      </c>
      <c r="J24" s="7">
        <v>2</v>
      </c>
      <c r="K24" s="7">
        <v>1</v>
      </c>
      <c r="L24" s="7">
        <v>0</v>
      </c>
      <c r="M24" s="7">
        <v>27</v>
      </c>
      <c r="N24" s="8">
        <v>0.78125</v>
      </c>
      <c r="O24" s="8">
        <v>0.22916666666666666</v>
      </c>
      <c r="P24" s="8">
        <v>6.9444444444444447E-4</v>
      </c>
      <c r="Q24" s="8">
        <v>0.55138888888888882</v>
      </c>
      <c r="R24" s="7">
        <v>0</v>
      </c>
      <c r="S24" s="7">
        <v>2</v>
      </c>
      <c r="T24" s="7">
        <v>0</v>
      </c>
      <c r="U24" s="15">
        <v>1</v>
      </c>
    </row>
    <row r="25" spans="1:21" ht="13.5" thickBot="1">
      <c r="A25" s="1" t="s">
        <v>2</v>
      </c>
      <c r="B25" s="2">
        <v>0</v>
      </c>
      <c r="C25" s="2">
        <v>0</v>
      </c>
      <c r="D25" s="2">
        <v>-1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23</v>
      </c>
      <c r="N25" s="5">
        <v>0.75902777777777775</v>
      </c>
      <c r="O25" s="5">
        <v>0.20347222222222219</v>
      </c>
      <c r="P25" s="5">
        <v>2.2916666666666669E-2</v>
      </c>
      <c r="Q25" s="5">
        <v>0.53263888888888888</v>
      </c>
      <c r="R25" s="2">
        <v>4</v>
      </c>
      <c r="S25" s="2">
        <v>4</v>
      </c>
      <c r="T25" s="2">
        <v>50</v>
      </c>
      <c r="U25" s="15">
        <v>1</v>
      </c>
    </row>
    <row r="26" spans="1:21" ht="13.5" thickBot="1">
      <c r="A26" s="6" t="s">
        <v>3</v>
      </c>
      <c r="B26" s="7">
        <v>0</v>
      </c>
      <c r="C26" s="7">
        <v>1</v>
      </c>
      <c r="D26" s="7">
        <v>-1</v>
      </c>
      <c r="E26" s="7">
        <v>3</v>
      </c>
      <c r="F26" s="7">
        <v>3</v>
      </c>
      <c r="G26" s="7">
        <v>1</v>
      </c>
      <c r="H26" s="7">
        <v>1</v>
      </c>
      <c r="I26" s="7">
        <v>2</v>
      </c>
      <c r="J26" s="7">
        <v>0</v>
      </c>
      <c r="K26" s="7">
        <v>0</v>
      </c>
      <c r="L26" s="7">
        <v>0</v>
      </c>
      <c r="M26" s="7">
        <v>25</v>
      </c>
      <c r="N26" s="8">
        <v>0.78888888888888886</v>
      </c>
      <c r="O26" s="8">
        <v>0.21111111111111111</v>
      </c>
      <c r="P26" s="8">
        <v>1.8055555555555557E-2</v>
      </c>
      <c r="Q26" s="8">
        <v>0.55972222222222223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4</v>
      </c>
      <c r="B27" s="2">
        <v>0</v>
      </c>
      <c r="C27" s="2">
        <v>1</v>
      </c>
      <c r="D27" s="2">
        <v>-1</v>
      </c>
      <c r="E27" s="2">
        <v>4</v>
      </c>
      <c r="F27" s="2">
        <v>4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22</v>
      </c>
      <c r="N27" s="5">
        <v>0.89097222222222217</v>
      </c>
      <c r="O27" s="5">
        <v>0.34375</v>
      </c>
      <c r="P27" s="5">
        <v>2.361111111111111E-2</v>
      </c>
      <c r="Q27" s="5">
        <v>0.52361111111111114</v>
      </c>
      <c r="R27" s="2">
        <v>0</v>
      </c>
      <c r="S27" s="2">
        <v>0</v>
      </c>
      <c r="T27" s="2">
        <v>0</v>
      </c>
      <c r="U27" s="15">
        <v>1</v>
      </c>
    </row>
    <row r="28" spans="1:21" ht="13.5" thickBot="1">
      <c r="A28" s="6" t="s">
        <v>5</v>
      </c>
      <c r="B28" s="7">
        <v>0</v>
      </c>
      <c r="C28" s="7">
        <v>0</v>
      </c>
      <c r="D28" s="7">
        <v>-1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20</v>
      </c>
      <c r="N28" s="8">
        <v>0.58819444444444446</v>
      </c>
      <c r="O28" s="8">
        <v>8.3333333333333332E-3</v>
      </c>
      <c r="P28" s="8">
        <v>1.9444444444444445E-2</v>
      </c>
      <c r="Q28" s="8">
        <v>0.56041666666666667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6</v>
      </c>
      <c r="B29" s="2">
        <v>0</v>
      </c>
      <c r="C29" s="2">
        <v>1</v>
      </c>
      <c r="D29" s="2">
        <v>0</v>
      </c>
      <c r="E29" s="2">
        <v>5</v>
      </c>
      <c r="F29" s="2">
        <v>5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27</v>
      </c>
      <c r="N29" s="4">
        <v>1.0173611111111112</v>
      </c>
      <c r="O29" s="5">
        <v>0.33194444444444443</v>
      </c>
      <c r="P29" s="5">
        <v>0.11388888888888889</v>
      </c>
      <c r="Q29" s="5">
        <v>0.57152777777777775</v>
      </c>
      <c r="R29" s="2">
        <v>7</v>
      </c>
      <c r="S29" s="2">
        <v>4</v>
      </c>
      <c r="T29" s="2">
        <v>63.6</v>
      </c>
      <c r="U29" s="15">
        <v>1</v>
      </c>
    </row>
    <row r="30" spans="1:21" ht="13.5" thickBot="1">
      <c r="A30" s="6" t="s">
        <v>20</v>
      </c>
      <c r="B30" s="7">
        <v>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8</v>
      </c>
      <c r="N30" s="8">
        <v>0.25347222222222221</v>
      </c>
      <c r="O30" s="8">
        <v>0</v>
      </c>
      <c r="P30" s="8">
        <v>0</v>
      </c>
      <c r="Q30" s="8">
        <v>0.25347222222222221</v>
      </c>
      <c r="R30" s="7">
        <v>0</v>
      </c>
      <c r="S30" s="7">
        <v>0</v>
      </c>
      <c r="T30" s="7">
        <v>0</v>
      </c>
      <c r="U30" s="15">
        <v>1</v>
      </c>
    </row>
    <row r="31" spans="1:21" ht="13.5" thickBot="1">
      <c r="A31" s="1" t="s">
        <v>7</v>
      </c>
      <c r="B31" s="2">
        <v>0</v>
      </c>
      <c r="C31" s="2">
        <v>0</v>
      </c>
      <c r="D31" s="2">
        <v>0</v>
      </c>
      <c r="E31" s="2">
        <v>2</v>
      </c>
      <c r="F31" s="2">
        <v>2</v>
      </c>
      <c r="G31" s="2">
        <v>0</v>
      </c>
      <c r="H31" s="2">
        <v>2</v>
      </c>
      <c r="I31" s="2">
        <v>4</v>
      </c>
      <c r="J31" s="2">
        <v>0</v>
      </c>
      <c r="K31" s="2">
        <v>0</v>
      </c>
      <c r="L31" s="2">
        <v>0</v>
      </c>
      <c r="M31" s="2">
        <v>19</v>
      </c>
      <c r="N31" s="5">
        <v>0.52777777777777779</v>
      </c>
      <c r="O31" s="5">
        <v>3.3333333333333333E-2</v>
      </c>
      <c r="P31" s="5">
        <v>9.7222222222222224E-3</v>
      </c>
      <c r="Q31" s="5">
        <v>0.48472222222222222</v>
      </c>
      <c r="R31" s="2">
        <v>0</v>
      </c>
      <c r="S31" s="2">
        <v>0</v>
      </c>
      <c r="T31" s="2">
        <v>0</v>
      </c>
      <c r="U31" s="15">
        <v>1</v>
      </c>
    </row>
    <row r="32" spans="1:21" ht="13.5" thickBot="1">
      <c r="A32" s="6" t="s">
        <v>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5</v>
      </c>
      <c r="N32" s="8">
        <v>0.12847222222222224</v>
      </c>
      <c r="O32" s="8">
        <v>0</v>
      </c>
      <c r="P32" s="8">
        <v>0</v>
      </c>
      <c r="Q32" s="8">
        <v>0.12847222222222224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9</v>
      </c>
      <c r="B33" s="2">
        <v>0</v>
      </c>
      <c r="C33" s="2">
        <v>0</v>
      </c>
      <c r="D33" s="2">
        <v>-1</v>
      </c>
      <c r="E33" s="2">
        <v>3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21</v>
      </c>
      <c r="N33" s="5">
        <v>0.58333333333333337</v>
      </c>
      <c r="O33" s="5">
        <v>1.9444444444444445E-2</v>
      </c>
      <c r="P33" s="5">
        <v>4.5833333333333337E-2</v>
      </c>
      <c r="Q33" s="5">
        <v>0.5180555555555556</v>
      </c>
      <c r="R33" s="2">
        <v>1</v>
      </c>
      <c r="S33" s="2">
        <v>0</v>
      </c>
      <c r="T33" s="2">
        <v>100</v>
      </c>
      <c r="U33" s="15">
        <v>1</v>
      </c>
    </row>
    <row r="34" spans="1:21" ht="13.5" thickBot="1">
      <c r="A34" s="6" t="s">
        <v>10</v>
      </c>
      <c r="B34" s="7">
        <v>0</v>
      </c>
      <c r="C34" s="7">
        <v>0</v>
      </c>
      <c r="D34" s="7">
        <v>-1</v>
      </c>
      <c r="E34" s="7">
        <v>2</v>
      </c>
      <c r="F34" s="7">
        <v>2</v>
      </c>
      <c r="G34" s="7">
        <v>2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31</v>
      </c>
      <c r="N34" s="8">
        <v>0.86041666666666661</v>
      </c>
      <c r="O34" s="8">
        <v>0.17430555555555557</v>
      </c>
      <c r="P34" s="8">
        <v>0.11944444444444445</v>
      </c>
      <c r="Q34" s="8">
        <v>0.56666666666666665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12</v>
      </c>
      <c r="N35" s="5">
        <v>0.27986111111111112</v>
      </c>
      <c r="O35" s="5">
        <v>0</v>
      </c>
      <c r="P35" s="5">
        <v>5.1388888888888894E-2</v>
      </c>
      <c r="Q35" s="5">
        <v>0.22847222222222222</v>
      </c>
      <c r="R35" s="2">
        <v>3</v>
      </c>
      <c r="S35" s="2">
        <v>0</v>
      </c>
      <c r="T35" s="2">
        <v>100</v>
      </c>
      <c r="U35" s="15">
        <v>1</v>
      </c>
    </row>
    <row r="36" spans="1:21" ht="13.5" thickBot="1">
      <c r="A36" s="6" t="s">
        <v>12</v>
      </c>
      <c r="B36" s="7">
        <v>0</v>
      </c>
      <c r="C36" s="7">
        <v>0</v>
      </c>
      <c r="D36" s="7">
        <v>-1</v>
      </c>
      <c r="E36" s="7">
        <v>1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25</v>
      </c>
      <c r="N36" s="8">
        <v>0.92708333333333337</v>
      </c>
      <c r="O36" s="8">
        <v>0.33124999999999999</v>
      </c>
      <c r="P36" s="8">
        <v>0.10694444444444444</v>
      </c>
      <c r="Q36" s="8">
        <v>0.48888888888888887</v>
      </c>
      <c r="R36" s="7">
        <v>4</v>
      </c>
      <c r="S36" s="7">
        <v>9</v>
      </c>
      <c r="T36" s="7">
        <v>30.8</v>
      </c>
      <c r="U36" s="15">
        <v>1</v>
      </c>
    </row>
    <row r="37" spans="1:21" ht="13.5" thickBot="1">
      <c r="A37" s="1" t="s">
        <v>13</v>
      </c>
      <c r="B37" s="2">
        <v>1</v>
      </c>
      <c r="C37" s="2">
        <v>0</v>
      </c>
      <c r="D37" s="2">
        <v>0</v>
      </c>
      <c r="E37" s="2">
        <v>1</v>
      </c>
      <c r="F37" s="2">
        <v>0</v>
      </c>
      <c r="G37" s="2">
        <v>1</v>
      </c>
      <c r="H37" s="2">
        <v>1</v>
      </c>
      <c r="I37" s="2">
        <v>2</v>
      </c>
      <c r="J37" s="2">
        <v>4</v>
      </c>
      <c r="K37" s="2">
        <v>1</v>
      </c>
      <c r="L37" s="2">
        <v>0</v>
      </c>
      <c r="M37" s="2">
        <v>23</v>
      </c>
      <c r="N37" s="5">
        <v>0.69652777777777775</v>
      </c>
      <c r="O37" s="5">
        <v>0.21527777777777779</v>
      </c>
      <c r="P37" s="5">
        <v>9.7222222222222224E-3</v>
      </c>
      <c r="Q37" s="5">
        <v>0.47152777777777777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14</v>
      </c>
      <c r="B38" s="7">
        <v>1</v>
      </c>
      <c r="C38" s="7">
        <v>0</v>
      </c>
      <c r="D38" s="7">
        <v>0</v>
      </c>
      <c r="E38" s="7">
        <v>4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27</v>
      </c>
      <c r="N38" s="8">
        <v>0.92499999999999993</v>
      </c>
      <c r="O38" s="8">
        <v>0.35625000000000001</v>
      </c>
      <c r="P38" s="8">
        <v>3.3333333333333333E-2</v>
      </c>
      <c r="Q38" s="8">
        <v>0.53541666666666665</v>
      </c>
      <c r="R38" s="7">
        <v>8</v>
      </c>
      <c r="S38" s="7">
        <v>6</v>
      </c>
      <c r="T38" s="7">
        <v>57.1</v>
      </c>
      <c r="U38" s="15">
        <v>1</v>
      </c>
    </row>
    <row r="39" spans="1:21" ht="13.5" thickBot="1">
      <c r="A39" s="1" t="s">
        <v>15</v>
      </c>
      <c r="B39" s="2">
        <v>0</v>
      </c>
      <c r="C39" s="2">
        <v>0</v>
      </c>
      <c r="D39" s="2">
        <v>0</v>
      </c>
      <c r="E39" s="2">
        <v>1</v>
      </c>
      <c r="F39" s="2">
        <v>1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25</v>
      </c>
      <c r="N39" s="5">
        <v>0.72569444444444453</v>
      </c>
      <c r="O39" s="5">
        <v>0</v>
      </c>
      <c r="P39" s="5">
        <v>7.013888888888889E-2</v>
      </c>
      <c r="Q39" s="5">
        <v>0.65555555555555556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24</v>
      </c>
      <c r="N40" s="8">
        <v>0.67083333333333339</v>
      </c>
      <c r="O40" s="8">
        <v>0</v>
      </c>
      <c r="P40" s="8">
        <v>4.7222222222222221E-2</v>
      </c>
      <c r="Q40" s="8">
        <v>0.62361111111111112</v>
      </c>
      <c r="R40" s="7">
        <v>0</v>
      </c>
      <c r="S40" s="7">
        <v>0</v>
      </c>
      <c r="T40" s="7">
        <v>0</v>
      </c>
      <c r="U40" s="15">
        <v>1</v>
      </c>
    </row>
    <row r="41" spans="1:21">
      <c r="U41" s="15">
        <v>1</v>
      </c>
    </row>
    <row r="42" spans="1:21">
      <c r="A42" t="s">
        <v>21</v>
      </c>
      <c r="U42" s="15">
        <v>1</v>
      </c>
    </row>
    <row r="43" spans="1:21" ht="13.5" thickBot="1">
      <c r="A43" s="6" t="s">
        <v>0</v>
      </c>
      <c r="B43" s="7">
        <v>0</v>
      </c>
      <c r="C43" s="7">
        <v>1</v>
      </c>
      <c r="D43" s="7">
        <v>-2</v>
      </c>
      <c r="E43" s="7">
        <v>1</v>
      </c>
      <c r="F43" s="7">
        <v>1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3</v>
      </c>
      <c r="M43" s="7">
        <v>27</v>
      </c>
      <c r="N43" s="9">
        <v>1.1034722222222222</v>
      </c>
      <c r="O43" s="8">
        <v>0.17777777777777778</v>
      </c>
      <c r="P43" s="8">
        <v>9.930555555555555E-2</v>
      </c>
      <c r="Q43" s="8">
        <v>0.82638888888888884</v>
      </c>
      <c r="R43" s="7">
        <v>0</v>
      </c>
      <c r="S43" s="7">
        <v>0</v>
      </c>
      <c r="T43" s="7">
        <v>0</v>
      </c>
      <c r="U43" s="15">
        <v>1</v>
      </c>
    </row>
    <row r="44" spans="1:21" ht="13.5" thickBot="1">
      <c r="A44" s="1" t="s">
        <v>1</v>
      </c>
      <c r="B44" s="2">
        <v>1</v>
      </c>
      <c r="C44" s="2">
        <v>0</v>
      </c>
      <c r="D44" s="2">
        <v>1</v>
      </c>
      <c r="E44" s="2">
        <v>5</v>
      </c>
      <c r="F44" s="2">
        <v>4</v>
      </c>
      <c r="G44" s="2">
        <v>0</v>
      </c>
      <c r="H44" s="2">
        <v>0</v>
      </c>
      <c r="I44" s="2">
        <v>0</v>
      </c>
      <c r="J44" s="2">
        <v>2</v>
      </c>
      <c r="K44" s="2">
        <v>0</v>
      </c>
      <c r="L44" s="2">
        <v>2</v>
      </c>
      <c r="M44" s="2">
        <v>24</v>
      </c>
      <c r="N44" s="5">
        <v>0.7631944444444444</v>
      </c>
      <c r="O44" s="5">
        <v>7.2916666666666671E-2</v>
      </c>
      <c r="P44" s="5">
        <v>2.1527777777777781E-2</v>
      </c>
      <c r="Q44" s="5">
        <v>0.66875000000000007</v>
      </c>
      <c r="R44" s="2">
        <v>0</v>
      </c>
      <c r="S44" s="2">
        <v>0</v>
      </c>
      <c r="T44" s="2">
        <v>0</v>
      </c>
      <c r="U44" s="15">
        <v>1</v>
      </c>
    </row>
    <row r="45" spans="1:21" ht="13.5" thickBot="1">
      <c r="A45" s="6" t="s">
        <v>2</v>
      </c>
      <c r="B45" s="7">
        <v>0</v>
      </c>
      <c r="C45" s="7">
        <v>0</v>
      </c>
      <c r="D45" s="7">
        <v>0</v>
      </c>
      <c r="E45" s="7">
        <v>4</v>
      </c>
      <c r="F45" s="7">
        <v>4</v>
      </c>
      <c r="G45" s="7">
        <v>1</v>
      </c>
      <c r="H45" s="7">
        <v>1</v>
      </c>
      <c r="I45" s="7">
        <v>2</v>
      </c>
      <c r="J45" s="7">
        <v>1</v>
      </c>
      <c r="K45" s="7">
        <v>0</v>
      </c>
      <c r="L45" s="7">
        <v>1</v>
      </c>
      <c r="M45" s="7">
        <v>25</v>
      </c>
      <c r="N45" s="8">
        <v>0.71111111111111114</v>
      </c>
      <c r="O45" s="8">
        <v>7.4305555555555555E-2</v>
      </c>
      <c r="P45" s="8">
        <v>2.1527777777777781E-2</v>
      </c>
      <c r="Q45" s="8">
        <v>0.61527777777777781</v>
      </c>
      <c r="R45" s="7">
        <v>13</v>
      </c>
      <c r="S45" s="7">
        <v>5</v>
      </c>
      <c r="T45" s="7">
        <v>72.2</v>
      </c>
      <c r="U45" s="15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0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23</v>
      </c>
      <c r="N46" s="5">
        <v>0.77361111111111114</v>
      </c>
      <c r="O46" s="5">
        <v>7.7777777777777779E-2</v>
      </c>
      <c r="P46" s="5">
        <v>3.125E-2</v>
      </c>
      <c r="Q46" s="5">
        <v>0.6645833333333333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4</v>
      </c>
      <c r="B47" s="7">
        <v>1</v>
      </c>
      <c r="C47" s="7">
        <v>0</v>
      </c>
      <c r="D47" s="7">
        <v>-1</v>
      </c>
      <c r="E47" s="7">
        <v>5</v>
      </c>
      <c r="F47" s="7">
        <v>4</v>
      </c>
      <c r="G47" s="7">
        <v>0</v>
      </c>
      <c r="H47" s="7">
        <v>1</v>
      </c>
      <c r="I47" s="7">
        <v>2</v>
      </c>
      <c r="J47" s="7">
        <v>0</v>
      </c>
      <c r="K47" s="7">
        <v>1</v>
      </c>
      <c r="L47" s="7">
        <v>1</v>
      </c>
      <c r="M47" s="7">
        <v>25</v>
      </c>
      <c r="N47" s="8">
        <v>0.86041666666666661</v>
      </c>
      <c r="O47" s="8">
        <v>0.18819444444444444</v>
      </c>
      <c r="P47" s="8">
        <v>2.9166666666666664E-2</v>
      </c>
      <c r="Q47" s="8">
        <v>0.6430555555555556</v>
      </c>
      <c r="R47" s="7">
        <v>1</v>
      </c>
      <c r="S47" s="7">
        <v>1</v>
      </c>
      <c r="T47" s="7">
        <v>50</v>
      </c>
      <c r="U47" s="15">
        <v>1</v>
      </c>
    </row>
    <row r="48" spans="1:21" ht="13.5" thickBot="1">
      <c r="A48" s="1" t="s">
        <v>5</v>
      </c>
      <c r="B48" s="2">
        <v>0</v>
      </c>
      <c r="C48" s="2">
        <v>0</v>
      </c>
      <c r="D48" s="2">
        <v>0</v>
      </c>
      <c r="E48" s="2">
        <v>1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19</v>
      </c>
      <c r="N48" s="5">
        <v>0.65416666666666667</v>
      </c>
      <c r="O48" s="5">
        <v>0</v>
      </c>
      <c r="P48" s="5">
        <v>0</v>
      </c>
      <c r="Q48" s="5">
        <v>0.65416666666666667</v>
      </c>
      <c r="R48" s="2">
        <v>0</v>
      </c>
      <c r="S48" s="2">
        <v>0</v>
      </c>
      <c r="T48" s="2">
        <v>0</v>
      </c>
      <c r="U48" s="15">
        <v>1</v>
      </c>
    </row>
    <row r="49" spans="1:21" ht="13.5" thickBot="1">
      <c r="A49" s="6" t="s">
        <v>6</v>
      </c>
      <c r="B49" s="7">
        <v>0</v>
      </c>
      <c r="C49" s="7">
        <v>1</v>
      </c>
      <c r="D49" s="7">
        <v>-2</v>
      </c>
      <c r="E49" s="7">
        <v>5</v>
      </c>
      <c r="F49" s="7">
        <v>5</v>
      </c>
      <c r="G49" s="7">
        <v>0</v>
      </c>
      <c r="H49" s="7">
        <v>1</v>
      </c>
      <c r="I49" s="7">
        <v>2</v>
      </c>
      <c r="J49" s="7">
        <v>2</v>
      </c>
      <c r="K49" s="7">
        <v>3</v>
      </c>
      <c r="L49" s="7">
        <v>0</v>
      </c>
      <c r="M49" s="7">
        <v>22</v>
      </c>
      <c r="N49" s="8">
        <v>0.81805555555555554</v>
      </c>
      <c r="O49" s="8">
        <v>0.18333333333333335</v>
      </c>
      <c r="P49" s="8">
        <v>3.6111111111111115E-2</v>
      </c>
      <c r="Q49" s="8">
        <v>0.59861111111111109</v>
      </c>
      <c r="R49" s="7">
        <v>3</v>
      </c>
      <c r="S49" s="7">
        <v>0</v>
      </c>
      <c r="T49" s="7">
        <v>100</v>
      </c>
      <c r="U49" s="15">
        <v>1</v>
      </c>
    </row>
    <row r="50" spans="1:21" ht="13.5" thickBot="1">
      <c r="A50" s="1" t="s">
        <v>20</v>
      </c>
      <c r="B50" s="2">
        <v>0</v>
      </c>
      <c r="C50" s="2">
        <v>0</v>
      </c>
      <c r="D50" s="2">
        <v>-1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s="2">
        <v>1</v>
      </c>
      <c r="L50" s="2">
        <v>0</v>
      </c>
      <c r="M50" s="2">
        <v>10</v>
      </c>
      <c r="N50" s="5">
        <v>0.27916666666666667</v>
      </c>
      <c r="O50" s="5">
        <v>0</v>
      </c>
      <c r="P50" s="5">
        <v>2.0833333333333332E-2</v>
      </c>
      <c r="Q50" s="5">
        <v>0.25833333333333336</v>
      </c>
      <c r="R50" s="2">
        <v>0</v>
      </c>
      <c r="S50" s="2">
        <v>0</v>
      </c>
      <c r="T50" s="2">
        <v>0</v>
      </c>
      <c r="U50" s="15">
        <v>1</v>
      </c>
    </row>
    <row r="51" spans="1:21" ht="13.5" thickBot="1">
      <c r="A51" s="6" t="s">
        <v>7</v>
      </c>
      <c r="B51" s="7">
        <v>0</v>
      </c>
      <c r="C51" s="7">
        <v>0</v>
      </c>
      <c r="D51" s="7">
        <v>0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18</v>
      </c>
      <c r="N51" s="8">
        <v>0.57916666666666672</v>
      </c>
      <c r="O51" s="8">
        <v>6.9444444444444441E-3</v>
      </c>
      <c r="P51" s="8">
        <v>0</v>
      </c>
      <c r="Q51" s="8">
        <v>0.57222222222222219</v>
      </c>
      <c r="R51" s="7">
        <v>0</v>
      </c>
      <c r="S51" s="7">
        <v>1</v>
      </c>
      <c r="T51" s="7">
        <v>0</v>
      </c>
      <c r="U51" s="15">
        <v>1</v>
      </c>
    </row>
    <row r="52" spans="1:21" ht="13.5" thickBot="1">
      <c r="A52" s="1" t="s">
        <v>8</v>
      </c>
      <c r="B52" s="2">
        <v>0</v>
      </c>
      <c r="C52" s="2">
        <v>0</v>
      </c>
      <c r="D52" s="2">
        <v>-1</v>
      </c>
      <c r="E52" s="2">
        <v>1</v>
      </c>
      <c r="F52" s="2">
        <v>1</v>
      </c>
      <c r="G52" s="2">
        <v>0</v>
      </c>
      <c r="H52" s="2">
        <v>1</v>
      </c>
      <c r="I52" s="2">
        <v>5</v>
      </c>
      <c r="J52" s="2">
        <v>0</v>
      </c>
      <c r="K52" s="2">
        <v>0</v>
      </c>
      <c r="L52" s="2">
        <v>0</v>
      </c>
      <c r="M52" s="2">
        <v>6</v>
      </c>
      <c r="N52" s="5">
        <v>0.17847222222222223</v>
      </c>
      <c r="O52" s="5">
        <v>0</v>
      </c>
      <c r="P52" s="5">
        <v>0</v>
      </c>
      <c r="Q52" s="5">
        <v>0.17847222222222223</v>
      </c>
      <c r="R52" s="2">
        <v>0</v>
      </c>
      <c r="S52" s="2">
        <v>0</v>
      </c>
      <c r="T52" s="2">
        <v>0</v>
      </c>
      <c r="U52" s="15">
        <v>1</v>
      </c>
    </row>
    <row r="53" spans="1:21" ht="13.5" thickBot="1">
      <c r="A53" s="6" t="s">
        <v>9</v>
      </c>
      <c r="B53" s="7">
        <v>0</v>
      </c>
      <c r="C53" s="7">
        <v>1</v>
      </c>
      <c r="D53" s="7">
        <v>1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2</v>
      </c>
      <c r="L53" s="7">
        <v>1</v>
      </c>
      <c r="M53" s="7">
        <v>19</v>
      </c>
      <c r="N53" s="8">
        <v>0.63402777777777775</v>
      </c>
      <c r="O53" s="8">
        <v>0</v>
      </c>
      <c r="P53" s="8">
        <v>4.5833333333333337E-2</v>
      </c>
      <c r="Q53" s="8">
        <v>0.58819444444444446</v>
      </c>
      <c r="R53" s="7">
        <v>2</v>
      </c>
      <c r="S53" s="7">
        <v>1</v>
      </c>
      <c r="T53" s="7">
        <v>66.7</v>
      </c>
      <c r="U53" s="15">
        <v>1</v>
      </c>
    </row>
    <row r="54" spans="1:21" ht="13.5" thickBot="1">
      <c r="A54" s="1" t="s">
        <v>10</v>
      </c>
      <c r="B54" s="2">
        <v>0</v>
      </c>
      <c r="C54" s="2">
        <v>0</v>
      </c>
      <c r="D54" s="2">
        <v>1</v>
      </c>
      <c r="E54" s="2">
        <v>2</v>
      </c>
      <c r="F54" s="2">
        <v>2</v>
      </c>
      <c r="G54" s="2">
        <v>0</v>
      </c>
      <c r="H54" s="2">
        <v>0</v>
      </c>
      <c r="I54" s="2">
        <v>0</v>
      </c>
      <c r="J54" s="2">
        <v>6</v>
      </c>
      <c r="K54" s="2">
        <v>1</v>
      </c>
      <c r="L54" s="2">
        <v>1</v>
      </c>
      <c r="M54" s="2">
        <v>27</v>
      </c>
      <c r="N54" s="5">
        <v>0.85555555555555562</v>
      </c>
      <c r="O54" s="5">
        <v>8.3333333333333329E-2</v>
      </c>
      <c r="P54" s="5">
        <v>4.6527777777777779E-2</v>
      </c>
      <c r="Q54" s="5">
        <v>0.72569444444444453</v>
      </c>
      <c r="R54" s="2">
        <v>0</v>
      </c>
      <c r="S54" s="2">
        <v>0</v>
      </c>
      <c r="T54" s="2">
        <v>0</v>
      </c>
      <c r="U54" s="15">
        <v>1</v>
      </c>
    </row>
    <row r="55" spans="1:21" ht="13.5" thickBot="1">
      <c r="A55" s="6" t="s">
        <v>11</v>
      </c>
      <c r="B55" s="7">
        <v>0</v>
      </c>
      <c r="C55" s="7">
        <v>0</v>
      </c>
      <c r="D55" s="7">
        <v>-1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3</v>
      </c>
      <c r="K55" s="7">
        <v>0</v>
      </c>
      <c r="L55" s="7">
        <v>2</v>
      </c>
      <c r="M55" s="7">
        <v>13</v>
      </c>
      <c r="N55" s="8">
        <v>0.3</v>
      </c>
      <c r="O55" s="8">
        <v>0</v>
      </c>
      <c r="P55" s="8">
        <v>1.3194444444444444E-2</v>
      </c>
      <c r="Q55" s="8">
        <v>0.28680555555555554</v>
      </c>
      <c r="R55" s="7">
        <v>1</v>
      </c>
      <c r="S55" s="7">
        <v>4</v>
      </c>
      <c r="T55" s="7">
        <v>20</v>
      </c>
      <c r="U55" s="15">
        <v>1</v>
      </c>
    </row>
    <row r="56" spans="1:21" ht="13.5" thickBot="1">
      <c r="A56" s="1" t="s">
        <v>12</v>
      </c>
      <c r="B56" s="2">
        <v>0</v>
      </c>
      <c r="C56" s="2">
        <v>0</v>
      </c>
      <c r="D56" s="2">
        <v>-1</v>
      </c>
      <c r="E56" s="2">
        <v>7</v>
      </c>
      <c r="F56" s="2">
        <v>7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24</v>
      </c>
      <c r="N56" s="5">
        <v>0.81874999999999998</v>
      </c>
      <c r="O56" s="5">
        <v>0.17083333333333331</v>
      </c>
      <c r="P56" s="5">
        <v>0.1111111111111111</v>
      </c>
      <c r="Q56" s="5">
        <v>0.53680555555555554</v>
      </c>
      <c r="R56" s="2">
        <v>10</v>
      </c>
      <c r="S56" s="2">
        <v>4</v>
      </c>
      <c r="T56" s="2">
        <v>71.400000000000006</v>
      </c>
      <c r="U56" s="15">
        <v>1</v>
      </c>
    </row>
    <row r="57" spans="1:21" ht="13.5" thickBot="1">
      <c r="A57" s="6" t="s">
        <v>13</v>
      </c>
      <c r="B57" s="7">
        <v>0</v>
      </c>
      <c r="C57" s="7">
        <v>0</v>
      </c>
      <c r="D57" s="7">
        <v>-1</v>
      </c>
      <c r="E57" s="7">
        <v>2</v>
      </c>
      <c r="F57" s="7">
        <v>2</v>
      </c>
      <c r="G57" s="7">
        <v>0</v>
      </c>
      <c r="H57" s="7">
        <v>1</v>
      </c>
      <c r="I57" s="7">
        <v>2</v>
      </c>
      <c r="J57" s="7">
        <v>2</v>
      </c>
      <c r="K57" s="7">
        <v>0</v>
      </c>
      <c r="L57" s="7">
        <v>1</v>
      </c>
      <c r="M57" s="7">
        <v>21</v>
      </c>
      <c r="N57" s="8">
        <v>0.74236111111111114</v>
      </c>
      <c r="O57" s="8">
        <v>7.9166666666666663E-2</v>
      </c>
      <c r="P57" s="8">
        <v>0</v>
      </c>
      <c r="Q57" s="8">
        <v>0.66319444444444442</v>
      </c>
      <c r="R57" s="7">
        <v>0</v>
      </c>
      <c r="S57" s="7">
        <v>0</v>
      </c>
      <c r="T57" s="7">
        <v>0</v>
      </c>
      <c r="U57" s="15">
        <v>1</v>
      </c>
    </row>
    <row r="58" spans="1:21" ht="13.5" thickBot="1">
      <c r="A58" s="1" t="s">
        <v>14</v>
      </c>
      <c r="B58" s="2">
        <v>0</v>
      </c>
      <c r="C58" s="2">
        <v>1</v>
      </c>
      <c r="D58" s="2">
        <v>-2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1</v>
      </c>
      <c r="L58" s="2">
        <v>1</v>
      </c>
      <c r="M58" s="2">
        <v>26</v>
      </c>
      <c r="N58" s="5">
        <v>0.90833333333333333</v>
      </c>
      <c r="O58" s="5">
        <v>0.16388888888888889</v>
      </c>
      <c r="P58" s="5">
        <v>3.888888888888889E-2</v>
      </c>
      <c r="Q58" s="5">
        <v>0.7055555555555556</v>
      </c>
      <c r="R58" s="2">
        <v>11</v>
      </c>
      <c r="S58" s="2">
        <v>9</v>
      </c>
      <c r="T58" s="2">
        <v>55</v>
      </c>
      <c r="U58" s="15">
        <v>1</v>
      </c>
    </row>
    <row r="59" spans="1:21" ht="13.5" thickBot="1">
      <c r="A59" s="6" t="s">
        <v>15</v>
      </c>
      <c r="B59" s="7">
        <v>0</v>
      </c>
      <c r="C59" s="7">
        <v>0</v>
      </c>
      <c r="D59" s="7">
        <v>-2</v>
      </c>
      <c r="E59" s="7">
        <v>1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22</v>
      </c>
      <c r="N59" s="8">
        <v>0.76388888888888884</v>
      </c>
      <c r="O59" s="8">
        <v>1.3888888888888889E-3</v>
      </c>
      <c r="P59" s="8">
        <v>3.2638888888888891E-2</v>
      </c>
      <c r="Q59" s="8">
        <v>0.72986111111111107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1</v>
      </c>
      <c r="M60" s="2">
        <v>22</v>
      </c>
      <c r="N60" s="5">
        <v>0.65416666666666667</v>
      </c>
      <c r="O60" s="5">
        <v>0</v>
      </c>
      <c r="P60" s="5">
        <v>3.2638888888888891E-2</v>
      </c>
      <c r="Q60" s="5">
        <v>0.62152777777777779</v>
      </c>
      <c r="R60" s="2">
        <v>0</v>
      </c>
      <c r="S60" s="2">
        <v>0</v>
      </c>
      <c r="T60" s="2">
        <v>0</v>
      </c>
      <c r="U60" s="15">
        <v>1</v>
      </c>
    </row>
    <row r="61" spans="1:21">
      <c r="U61" s="15">
        <v>1</v>
      </c>
    </row>
    <row r="62" spans="1:21">
      <c r="A62" t="s">
        <v>22</v>
      </c>
      <c r="U62" s="15">
        <v>1</v>
      </c>
    </row>
    <row r="63" spans="1:21" ht="13.5" thickBot="1">
      <c r="A63" s="6" t="s">
        <v>0</v>
      </c>
      <c r="B63" s="7">
        <v>0</v>
      </c>
      <c r="C63" s="7">
        <v>1</v>
      </c>
      <c r="D63" s="7">
        <v>-2</v>
      </c>
      <c r="E63" s="7">
        <v>2</v>
      </c>
      <c r="F63" s="7">
        <v>2</v>
      </c>
      <c r="G63" s="7">
        <v>1</v>
      </c>
      <c r="H63" s="7">
        <v>1</v>
      </c>
      <c r="I63" s="7">
        <v>2</v>
      </c>
      <c r="J63" s="7">
        <v>1</v>
      </c>
      <c r="K63" s="7">
        <v>0</v>
      </c>
      <c r="L63" s="7">
        <v>1</v>
      </c>
      <c r="M63" s="7">
        <v>27</v>
      </c>
      <c r="N63" s="8">
        <v>0.97152777777777777</v>
      </c>
      <c r="O63" s="8">
        <v>0.26041666666666669</v>
      </c>
      <c r="P63" s="8">
        <v>0.1076388888888889</v>
      </c>
      <c r="Q63" s="8">
        <v>0.60347222222222219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</v>
      </c>
      <c r="B64" s="2">
        <v>0</v>
      </c>
      <c r="C64" s="2">
        <v>0</v>
      </c>
      <c r="D64" s="2">
        <v>0</v>
      </c>
      <c r="E64" s="2">
        <v>5</v>
      </c>
      <c r="F64" s="2">
        <v>5</v>
      </c>
      <c r="G64" s="2">
        <v>1</v>
      </c>
      <c r="H64" s="2">
        <v>0</v>
      </c>
      <c r="I64" s="2">
        <v>0</v>
      </c>
      <c r="J64" s="2">
        <v>3</v>
      </c>
      <c r="K64" s="2">
        <v>0</v>
      </c>
      <c r="L64" s="2">
        <v>0</v>
      </c>
      <c r="M64" s="2">
        <v>26</v>
      </c>
      <c r="N64" s="5">
        <v>0.88194444444444453</v>
      </c>
      <c r="O64" s="5">
        <v>0.16527777777777777</v>
      </c>
      <c r="P64" s="5">
        <v>7.6388888888888886E-3</v>
      </c>
      <c r="Q64" s="5">
        <v>0.7090277777777777</v>
      </c>
      <c r="R64" s="2">
        <v>0</v>
      </c>
      <c r="S64" s="2">
        <v>0</v>
      </c>
      <c r="T64" s="2">
        <v>0</v>
      </c>
      <c r="U64" s="15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0</v>
      </c>
      <c r="E65" s="7">
        <v>3</v>
      </c>
      <c r="F65" s="7">
        <v>3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23</v>
      </c>
      <c r="N65" s="8">
        <v>0.7909722222222223</v>
      </c>
      <c r="O65" s="8">
        <v>0.15347222222222223</v>
      </c>
      <c r="P65" s="8">
        <v>5.347222222222222E-2</v>
      </c>
      <c r="Q65" s="8">
        <v>0.58402777777777781</v>
      </c>
      <c r="R65" s="7">
        <v>10</v>
      </c>
      <c r="S65" s="7">
        <v>2</v>
      </c>
      <c r="T65" s="7">
        <v>83.3</v>
      </c>
      <c r="U65" s="15">
        <v>1</v>
      </c>
    </row>
    <row r="66" spans="1:21" ht="13.5" thickBot="1">
      <c r="A66" s="1" t="s">
        <v>3</v>
      </c>
      <c r="B66" s="2">
        <v>0</v>
      </c>
      <c r="C66" s="2">
        <v>0</v>
      </c>
      <c r="D66" s="2">
        <v>0</v>
      </c>
      <c r="E66" s="2">
        <v>3</v>
      </c>
      <c r="F66" s="2">
        <v>3</v>
      </c>
      <c r="G66" s="2">
        <v>1</v>
      </c>
      <c r="H66" s="2">
        <v>0</v>
      </c>
      <c r="I66" s="2">
        <v>0</v>
      </c>
      <c r="J66" s="2">
        <v>4</v>
      </c>
      <c r="K66" s="2">
        <v>0</v>
      </c>
      <c r="L66" s="2">
        <v>1</v>
      </c>
      <c r="M66" s="2">
        <v>20</v>
      </c>
      <c r="N66" s="5">
        <v>0.84166666666666667</v>
      </c>
      <c r="O66" s="5">
        <v>0.17986111111111111</v>
      </c>
      <c r="P66" s="5">
        <v>8.819444444444445E-2</v>
      </c>
      <c r="Q66" s="5">
        <v>0.57361111111111118</v>
      </c>
      <c r="R66" s="2">
        <v>0</v>
      </c>
      <c r="S66" s="2">
        <v>0</v>
      </c>
      <c r="T66" s="2">
        <v>0</v>
      </c>
      <c r="U66" s="15">
        <v>1</v>
      </c>
    </row>
    <row r="67" spans="1:21" ht="13.5" thickBot="1">
      <c r="A67" s="6" t="s">
        <v>4</v>
      </c>
      <c r="B67" s="7">
        <v>0</v>
      </c>
      <c r="C67" s="7">
        <v>0</v>
      </c>
      <c r="D67" s="7">
        <v>0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2</v>
      </c>
      <c r="K67" s="7">
        <v>2</v>
      </c>
      <c r="L67" s="7">
        <v>3</v>
      </c>
      <c r="M67" s="7">
        <v>26</v>
      </c>
      <c r="N67" s="8">
        <v>0.89444444444444438</v>
      </c>
      <c r="O67" s="8">
        <v>0.19027777777777777</v>
      </c>
      <c r="P67" s="8">
        <v>6.5277777777777782E-2</v>
      </c>
      <c r="Q67" s="8">
        <v>0.63888888888888895</v>
      </c>
      <c r="R67" s="7">
        <v>1</v>
      </c>
      <c r="S67" s="7">
        <v>2</v>
      </c>
      <c r="T67" s="7">
        <v>33.299999999999997</v>
      </c>
      <c r="U67" s="15">
        <v>1</v>
      </c>
    </row>
    <row r="68" spans="1:21" ht="13.5" thickBot="1">
      <c r="A68" s="1" t="s">
        <v>5</v>
      </c>
      <c r="B68" s="2">
        <v>0</v>
      </c>
      <c r="C68" s="2">
        <v>0</v>
      </c>
      <c r="D68" s="2">
        <v>0</v>
      </c>
      <c r="E68" s="2">
        <v>1</v>
      </c>
      <c r="F68" s="2">
        <v>1</v>
      </c>
      <c r="G68" s="2">
        <v>2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20</v>
      </c>
      <c r="N68" s="5">
        <v>0.66805555555555562</v>
      </c>
      <c r="O68" s="5">
        <v>0</v>
      </c>
      <c r="P68" s="5">
        <v>7.7777777777777779E-2</v>
      </c>
      <c r="Q68" s="5">
        <v>0.59027777777777779</v>
      </c>
      <c r="R68" s="2">
        <v>0</v>
      </c>
      <c r="S68" s="2">
        <v>0</v>
      </c>
      <c r="T68" s="2">
        <v>0</v>
      </c>
      <c r="U68" s="15">
        <v>1</v>
      </c>
    </row>
    <row r="69" spans="1:21" ht="13.5" thickBot="1">
      <c r="A69" s="6" t="s">
        <v>6</v>
      </c>
      <c r="B69" s="7">
        <v>2</v>
      </c>
      <c r="C69" s="7">
        <v>0</v>
      </c>
      <c r="D69" s="7">
        <v>-2</v>
      </c>
      <c r="E69" s="7">
        <v>6</v>
      </c>
      <c r="F69" s="7">
        <v>4</v>
      </c>
      <c r="G69" s="7">
        <v>0</v>
      </c>
      <c r="H69" s="7">
        <v>1</v>
      </c>
      <c r="I69" s="7">
        <v>2</v>
      </c>
      <c r="J69" s="7">
        <v>0</v>
      </c>
      <c r="K69" s="7">
        <v>1</v>
      </c>
      <c r="L69" s="7">
        <v>1</v>
      </c>
      <c r="M69" s="7">
        <v>27</v>
      </c>
      <c r="N69" s="8">
        <v>0.81944444444444453</v>
      </c>
      <c r="O69" s="8">
        <v>0.20902777777777778</v>
      </c>
      <c r="P69" s="8">
        <v>5.9722222222222225E-2</v>
      </c>
      <c r="Q69" s="8">
        <v>0.55069444444444449</v>
      </c>
      <c r="R69" s="7">
        <v>2</v>
      </c>
      <c r="S69" s="7">
        <v>0</v>
      </c>
      <c r="T69" s="7">
        <v>100</v>
      </c>
      <c r="U69" s="15">
        <v>1</v>
      </c>
    </row>
    <row r="70" spans="1:21" ht="13.5" thickBot="1">
      <c r="A70" s="1" t="s">
        <v>20</v>
      </c>
      <c r="B70" s="2">
        <v>0</v>
      </c>
      <c r="C70" s="2">
        <v>0</v>
      </c>
      <c r="D70" s="2">
        <v>-1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13</v>
      </c>
      <c r="N70" s="5">
        <v>0.3979166666666667</v>
      </c>
      <c r="O70" s="5">
        <v>0</v>
      </c>
      <c r="P70" s="5">
        <v>2.361111111111111E-2</v>
      </c>
      <c r="Q70" s="5">
        <v>0.3743055555555555</v>
      </c>
      <c r="R70" s="2">
        <v>0</v>
      </c>
      <c r="S70" s="2">
        <v>0</v>
      </c>
      <c r="T70" s="2">
        <v>0</v>
      </c>
      <c r="U70" s="15">
        <v>1</v>
      </c>
    </row>
    <row r="71" spans="1:21" ht="13.5" thickBot="1">
      <c r="A71" s="6" t="s">
        <v>7</v>
      </c>
      <c r="B71" s="7">
        <v>0</v>
      </c>
      <c r="C71" s="7">
        <v>0</v>
      </c>
      <c r="D71" s="7">
        <v>-1</v>
      </c>
      <c r="E71" s="7">
        <v>2</v>
      </c>
      <c r="F71" s="7">
        <v>2</v>
      </c>
      <c r="G71" s="7">
        <v>1</v>
      </c>
      <c r="H71" s="7">
        <v>2</v>
      </c>
      <c r="I71" s="7">
        <v>4</v>
      </c>
      <c r="J71" s="7">
        <v>1</v>
      </c>
      <c r="K71" s="7">
        <v>1</v>
      </c>
      <c r="L71" s="7">
        <v>0</v>
      </c>
      <c r="M71" s="7">
        <v>20</v>
      </c>
      <c r="N71" s="8">
        <v>0.50902777777777775</v>
      </c>
      <c r="O71" s="8">
        <v>0</v>
      </c>
      <c r="P71" s="8">
        <v>4.4444444444444446E-2</v>
      </c>
      <c r="Q71" s="8">
        <v>0.46458333333333335</v>
      </c>
      <c r="R71" s="7">
        <v>0</v>
      </c>
      <c r="S71" s="7">
        <v>0</v>
      </c>
      <c r="T71" s="7">
        <v>0</v>
      </c>
      <c r="U71" s="15">
        <v>1</v>
      </c>
    </row>
    <row r="72" spans="1:21" ht="13.5" thickBot="1">
      <c r="A72" s="1" t="s">
        <v>9</v>
      </c>
      <c r="B72" s="2">
        <v>0</v>
      </c>
      <c r="C72" s="2">
        <v>0</v>
      </c>
      <c r="D72" s="2">
        <v>-1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20</v>
      </c>
      <c r="N72" s="5">
        <v>0.48541666666666666</v>
      </c>
      <c r="O72" s="5">
        <v>0</v>
      </c>
      <c r="P72" s="5">
        <v>9.6527777777777768E-2</v>
      </c>
      <c r="Q72" s="5">
        <v>0.3888888888888889</v>
      </c>
      <c r="R72" s="2">
        <v>0</v>
      </c>
      <c r="S72" s="2">
        <v>1</v>
      </c>
      <c r="T72" s="2">
        <v>0</v>
      </c>
      <c r="U72" s="15">
        <v>1</v>
      </c>
    </row>
    <row r="73" spans="1:21" ht="13.5" thickBot="1">
      <c r="A73" s="6" t="s">
        <v>23</v>
      </c>
      <c r="B73" s="7">
        <v>0</v>
      </c>
      <c r="C73" s="7">
        <v>0</v>
      </c>
      <c r="D73" s="7">
        <v>-1</v>
      </c>
      <c r="E73" s="7">
        <v>1</v>
      </c>
      <c r="F73" s="7">
        <v>1</v>
      </c>
      <c r="G73" s="7">
        <v>0</v>
      </c>
      <c r="H73" s="7">
        <v>0</v>
      </c>
      <c r="I73" s="7">
        <v>0</v>
      </c>
      <c r="J73" s="7">
        <v>2</v>
      </c>
      <c r="K73" s="7">
        <v>0</v>
      </c>
      <c r="L73" s="7">
        <v>1</v>
      </c>
      <c r="M73" s="7">
        <v>12</v>
      </c>
      <c r="N73" s="8">
        <v>0.31597222222222221</v>
      </c>
      <c r="O73" s="8">
        <v>0</v>
      </c>
      <c r="P73" s="8">
        <v>0</v>
      </c>
      <c r="Q73" s="8">
        <v>0.31597222222222221</v>
      </c>
      <c r="R73" s="7">
        <v>0</v>
      </c>
      <c r="S73" s="7">
        <v>0</v>
      </c>
      <c r="T73" s="7">
        <v>0</v>
      </c>
      <c r="U73" s="15">
        <v>1</v>
      </c>
    </row>
    <row r="74" spans="1:21" ht="13.5" thickBot="1">
      <c r="A74" s="1" t="s">
        <v>10</v>
      </c>
      <c r="B74" s="2">
        <v>0</v>
      </c>
      <c r="C74" s="2">
        <v>1</v>
      </c>
      <c r="D74" s="2">
        <v>-1</v>
      </c>
      <c r="E74" s="2">
        <v>0</v>
      </c>
      <c r="F74" s="2">
        <v>0</v>
      </c>
      <c r="G74" s="2">
        <v>3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22</v>
      </c>
      <c r="N74" s="5">
        <v>0.6645833333333333</v>
      </c>
      <c r="O74" s="5">
        <v>8.1250000000000003E-2</v>
      </c>
      <c r="P74" s="5">
        <v>0.13402777777777777</v>
      </c>
      <c r="Q74" s="5">
        <v>0.44930555555555557</v>
      </c>
      <c r="R74" s="2">
        <v>0</v>
      </c>
      <c r="S74" s="2">
        <v>0</v>
      </c>
      <c r="T74" s="2">
        <v>0</v>
      </c>
      <c r="U74" s="15">
        <v>1</v>
      </c>
    </row>
    <row r="75" spans="1:21" ht="13.5" thickBot="1">
      <c r="A75" s="6" t="s">
        <v>11</v>
      </c>
      <c r="B75" s="7">
        <v>0</v>
      </c>
      <c r="C75" s="7">
        <v>0</v>
      </c>
      <c r="D75" s="7">
        <v>0</v>
      </c>
      <c r="E75" s="7">
        <v>3</v>
      </c>
      <c r="F75" s="7">
        <v>3</v>
      </c>
      <c r="G75" s="7">
        <v>0</v>
      </c>
      <c r="H75" s="7">
        <v>1</v>
      </c>
      <c r="I75" s="7">
        <v>2</v>
      </c>
      <c r="J75" s="7">
        <v>3</v>
      </c>
      <c r="K75" s="7">
        <v>2</v>
      </c>
      <c r="L75" s="7">
        <v>1</v>
      </c>
      <c r="M75" s="7">
        <v>16</v>
      </c>
      <c r="N75" s="8">
        <v>0.44791666666666669</v>
      </c>
      <c r="O75" s="8">
        <v>0</v>
      </c>
      <c r="P75" s="8">
        <v>7.0833333333333331E-2</v>
      </c>
      <c r="Q75" s="8">
        <v>0.37708333333333338</v>
      </c>
      <c r="R75" s="7">
        <v>8</v>
      </c>
      <c r="S75" s="7">
        <v>4</v>
      </c>
      <c r="T75" s="7">
        <v>66.7</v>
      </c>
      <c r="U75" s="15">
        <v>1</v>
      </c>
    </row>
    <row r="76" spans="1:21" ht="13.5" thickBot="1">
      <c r="A76" s="1" t="s">
        <v>12</v>
      </c>
      <c r="B76" s="2">
        <v>0</v>
      </c>
      <c r="C76" s="2">
        <v>0</v>
      </c>
      <c r="D76" s="2">
        <v>-2</v>
      </c>
      <c r="E76" s="2">
        <v>6</v>
      </c>
      <c r="F76" s="2">
        <v>6</v>
      </c>
      <c r="G76" s="2">
        <v>0</v>
      </c>
      <c r="H76" s="2">
        <v>0</v>
      </c>
      <c r="I76" s="2">
        <v>0</v>
      </c>
      <c r="J76" s="2">
        <v>2</v>
      </c>
      <c r="K76" s="2">
        <v>0</v>
      </c>
      <c r="L76" s="2">
        <v>1</v>
      </c>
      <c r="M76" s="2">
        <v>22</v>
      </c>
      <c r="N76" s="5">
        <v>0.65138888888888891</v>
      </c>
      <c r="O76" s="5">
        <v>0.18263888888888891</v>
      </c>
      <c r="P76" s="5">
        <v>7.9166666666666663E-2</v>
      </c>
      <c r="Q76" s="5">
        <v>0.38958333333333334</v>
      </c>
      <c r="R76" s="2">
        <v>6</v>
      </c>
      <c r="S76" s="2">
        <v>4</v>
      </c>
      <c r="T76" s="2">
        <v>60</v>
      </c>
      <c r="U76" s="15">
        <v>1</v>
      </c>
    </row>
    <row r="77" spans="1:21" ht="13.5" thickBot="1">
      <c r="A77" s="6" t="s">
        <v>13</v>
      </c>
      <c r="B77" s="7">
        <v>0</v>
      </c>
      <c r="C77" s="7">
        <v>1</v>
      </c>
      <c r="D77" s="7">
        <v>-2</v>
      </c>
      <c r="E77" s="7">
        <v>4</v>
      </c>
      <c r="F77" s="7">
        <v>4</v>
      </c>
      <c r="G77" s="7">
        <v>0</v>
      </c>
      <c r="H77" s="7">
        <v>0</v>
      </c>
      <c r="I77" s="7">
        <v>0</v>
      </c>
      <c r="J77" s="7">
        <v>0</v>
      </c>
      <c r="K77" s="7">
        <v>2</v>
      </c>
      <c r="L77" s="7">
        <v>1</v>
      </c>
      <c r="M77" s="7">
        <v>22</v>
      </c>
      <c r="N77" s="8">
        <v>0.5805555555555556</v>
      </c>
      <c r="O77" s="8">
        <v>0.12152777777777778</v>
      </c>
      <c r="P77" s="8">
        <v>0</v>
      </c>
      <c r="Q77" s="8">
        <v>0.45902777777777781</v>
      </c>
      <c r="R77" s="7">
        <v>0</v>
      </c>
      <c r="S77" s="7">
        <v>0</v>
      </c>
      <c r="T77" s="7">
        <v>0</v>
      </c>
      <c r="U77" s="15">
        <v>1</v>
      </c>
    </row>
    <row r="78" spans="1:21" ht="13.5" thickBot="1">
      <c r="A78" s="1" t="s">
        <v>14</v>
      </c>
      <c r="B78" s="2">
        <v>0</v>
      </c>
      <c r="C78" s="2">
        <v>1</v>
      </c>
      <c r="D78" s="2">
        <v>-3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1</v>
      </c>
      <c r="K78" s="2">
        <v>1</v>
      </c>
      <c r="L78" s="2">
        <v>3</v>
      </c>
      <c r="M78" s="2">
        <v>26</v>
      </c>
      <c r="N78" s="5">
        <v>0.79513888888888884</v>
      </c>
      <c r="O78" s="5">
        <v>0.20138888888888887</v>
      </c>
      <c r="P78" s="5">
        <v>6.5972222222222224E-2</v>
      </c>
      <c r="Q78" s="5">
        <v>0.52777777777777779</v>
      </c>
      <c r="R78" s="2">
        <v>13</v>
      </c>
      <c r="S78" s="2">
        <v>8</v>
      </c>
      <c r="T78" s="2">
        <v>61.9</v>
      </c>
      <c r="U78" s="15">
        <v>1</v>
      </c>
    </row>
    <row r="79" spans="1:21" ht="13.5" thickBot="1">
      <c r="A79" s="6" t="s">
        <v>15</v>
      </c>
      <c r="B79" s="7">
        <v>0</v>
      </c>
      <c r="C79" s="7">
        <v>0</v>
      </c>
      <c r="D79" s="7">
        <v>-1</v>
      </c>
      <c r="E79" s="7">
        <v>2</v>
      </c>
      <c r="F79" s="7">
        <v>2</v>
      </c>
      <c r="G79" s="7">
        <v>0</v>
      </c>
      <c r="H79" s="7">
        <v>0</v>
      </c>
      <c r="I79" s="7">
        <v>0</v>
      </c>
      <c r="J79" s="7">
        <v>1</v>
      </c>
      <c r="K79" s="7">
        <v>1</v>
      </c>
      <c r="L79" s="7">
        <v>2</v>
      </c>
      <c r="M79" s="7">
        <v>23</v>
      </c>
      <c r="N79" s="8">
        <v>0.68402777777777779</v>
      </c>
      <c r="O79" s="8">
        <v>2.0833333333333332E-2</v>
      </c>
      <c r="P79" s="8">
        <v>7.1527777777777787E-2</v>
      </c>
      <c r="Q79" s="8">
        <v>0.59166666666666667</v>
      </c>
      <c r="R79" s="7">
        <v>0</v>
      </c>
      <c r="S79" s="7">
        <v>0</v>
      </c>
      <c r="T79" s="7">
        <v>0</v>
      </c>
      <c r="U79" s="15">
        <v>1</v>
      </c>
    </row>
    <row r="80" spans="1:21" ht="13.5" thickBot="1">
      <c r="A80" s="1" t="s">
        <v>16</v>
      </c>
      <c r="B80" s="2">
        <v>0</v>
      </c>
      <c r="C80" s="2">
        <v>0</v>
      </c>
      <c r="D80" s="2">
        <v>-2</v>
      </c>
      <c r="E80" s="2">
        <v>2</v>
      </c>
      <c r="F80" s="2">
        <v>2</v>
      </c>
      <c r="G80" s="2">
        <v>3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26</v>
      </c>
      <c r="N80" s="5">
        <v>0.68333333333333324</v>
      </c>
      <c r="O80" s="5">
        <v>8.3333333333333332E-3</v>
      </c>
      <c r="P80" s="5">
        <v>8.7500000000000008E-2</v>
      </c>
      <c r="Q80" s="5">
        <v>0.58750000000000002</v>
      </c>
      <c r="R80" s="2">
        <v>0</v>
      </c>
      <c r="S80" s="2">
        <v>0</v>
      </c>
      <c r="T80" s="2">
        <v>0</v>
      </c>
      <c r="U80" s="15">
        <v>1</v>
      </c>
    </row>
    <row r="81" spans="1:21">
      <c r="U81" s="15">
        <v>1</v>
      </c>
    </row>
    <row r="82" spans="1:21">
      <c r="A82" t="s">
        <v>24</v>
      </c>
      <c r="U82" s="15">
        <v>1</v>
      </c>
    </row>
    <row r="83" spans="1:21" ht="13.5" thickBot="1">
      <c r="A83" s="1" t="s">
        <v>0</v>
      </c>
      <c r="B83" s="2">
        <v>0</v>
      </c>
      <c r="C83" s="2">
        <v>1</v>
      </c>
      <c r="D83" s="2">
        <v>1</v>
      </c>
      <c r="E83" s="2">
        <v>3</v>
      </c>
      <c r="F83" s="2">
        <v>3</v>
      </c>
      <c r="G83" s="2">
        <v>0</v>
      </c>
      <c r="H83" s="2">
        <v>1</v>
      </c>
      <c r="I83" s="2">
        <v>2</v>
      </c>
      <c r="J83" s="2">
        <v>1</v>
      </c>
      <c r="K83" s="2">
        <v>0</v>
      </c>
      <c r="L83" s="2">
        <v>0</v>
      </c>
      <c r="M83" s="2">
        <v>29</v>
      </c>
      <c r="N83" s="4">
        <v>1.0729166666666667</v>
      </c>
      <c r="O83" s="5">
        <v>0.19305555555555554</v>
      </c>
      <c r="P83" s="5">
        <v>5.7638888888888885E-2</v>
      </c>
      <c r="Q83" s="5">
        <v>0.8222222222222223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1</v>
      </c>
      <c r="I84" s="7">
        <v>2</v>
      </c>
      <c r="J84" s="7">
        <v>2</v>
      </c>
      <c r="K84" s="7">
        <v>1</v>
      </c>
      <c r="L84" s="7">
        <v>0</v>
      </c>
      <c r="M84" s="7">
        <v>20</v>
      </c>
      <c r="N84" s="8">
        <v>0.75694444444444453</v>
      </c>
      <c r="O84" s="8">
        <v>8.819444444444445E-2</v>
      </c>
      <c r="P84" s="8">
        <v>2.7777777777777779E-3</v>
      </c>
      <c r="Q84" s="8">
        <v>0.66597222222222219</v>
      </c>
      <c r="R84" s="7">
        <v>0</v>
      </c>
      <c r="S84" s="7">
        <v>0</v>
      </c>
      <c r="T84" s="7">
        <v>0</v>
      </c>
      <c r="U84" s="15">
        <v>1</v>
      </c>
    </row>
    <row r="85" spans="1:21" ht="13.5" thickBot="1">
      <c r="A85" s="1" t="s">
        <v>2</v>
      </c>
      <c r="B85" s="2">
        <v>1</v>
      </c>
      <c r="C85" s="2">
        <v>0</v>
      </c>
      <c r="D85" s="2">
        <v>1</v>
      </c>
      <c r="E85" s="2">
        <v>5</v>
      </c>
      <c r="F85" s="2">
        <v>4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18</v>
      </c>
      <c r="N85" s="5">
        <v>0.68125000000000002</v>
      </c>
      <c r="O85" s="5">
        <v>7.8472222222222221E-2</v>
      </c>
      <c r="P85" s="5">
        <v>9.0277777777777787E-3</v>
      </c>
      <c r="Q85" s="5">
        <v>0.59375</v>
      </c>
      <c r="R85" s="2">
        <v>7</v>
      </c>
      <c r="S85" s="2">
        <v>6</v>
      </c>
      <c r="T85" s="2">
        <v>53.8</v>
      </c>
      <c r="U85" s="15">
        <v>1</v>
      </c>
    </row>
    <row r="86" spans="1:21" ht="13.5" thickBot="1">
      <c r="A86" s="6" t="s">
        <v>3</v>
      </c>
      <c r="B86" s="7">
        <v>0</v>
      </c>
      <c r="C86" s="7">
        <v>0</v>
      </c>
      <c r="D86" s="7">
        <v>0</v>
      </c>
      <c r="E86" s="7">
        <v>1</v>
      </c>
      <c r="F86" s="7">
        <v>1</v>
      </c>
      <c r="G86" s="7">
        <v>3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19</v>
      </c>
      <c r="N86" s="8">
        <v>0.7055555555555556</v>
      </c>
      <c r="O86" s="8">
        <v>5.2777777777777778E-2</v>
      </c>
      <c r="P86" s="8">
        <v>2.2916666666666669E-2</v>
      </c>
      <c r="Q86" s="8">
        <v>0.62986111111111109</v>
      </c>
      <c r="R86" s="7">
        <v>0</v>
      </c>
      <c r="S86" s="7">
        <v>0</v>
      </c>
      <c r="T86" s="7">
        <v>0</v>
      </c>
      <c r="U86" s="15">
        <v>1</v>
      </c>
    </row>
    <row r="87" spans="1:21" ht="13.5" thickBot="1">
      <c r="A87" s="1" t="s">
        <v>4</v>
      </c>
      <c r="B87" s="2">
        <v>0</v>
      </c>
      <c r="C87" s="2">
        <v>2</v>
      </c>
      <c r="D87" s="2">
        <v>1</v>
      </c>
      <c r="E87" s="2">
        <v>2</v>
      </c>
      <c r="F87" s="2">
        <v>2</v>
      </c>
      <c r="G87" s="2">
        <v>0</v>
      </c>
      <c r="H87" s="2">
        <v>1</v>
      </c>
      <c r="I87" s="2">
        <v>2</v>
      </c>
      <c r="J87" s="2">
        <v>0</v>
      </c>
      <c r="K87" s="2">
        <v>0</v>
      </c>
      <c r="L87" s="2">
        <v>1</v>
      </c>
      <c r="M87" s="2">
        <v>22</v>
      </c>
      <c r="N87" s="5">
        <v>0.78611111111111109</v>
      </c>
      <c r="O87" s="5">
        <v>0.1451388888888889</v>
      </c>
      <c r="P87" s="5">
        <v>0</v>
      </c>
      <c r="Q87" s="5">
        <v>0.64097222222222217</v>
      </c>
      <c r="R87" s="2">
        <v>0</v>
      </c>
      <c r="S87" s="2">
        <v>1</v>
      </c>
      <c r="T87" s="2">
        <v>0</v>
      </c>
      <c r="U87" s="15">
        <v>1</v>
      </c>
    </row>
    <row r="88" spans="1:21" ht="13.5" thickBot="1">
      <c r="A88" s="6" t="s">
        <v>5</v>
      </c>
      <c r="B88" s="7">
        <v>0</v>
      </c>
      <c r="C88" s="7">
        <v>0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1</v>
      </c>
      <c r="K88" s="7">
        <v>0</v>
      </c>
      <c r="L88" s="7">
        <v>1</v>
      </c>
      <c r="M88" s="7">
        <v>19</v>
      </c>
      <c r="N88" s="8">
        <v>0.61805555555555558</v>
      </c>
      <c r="O88" s="8">
        <v>0</v>
      </c>
      <c r="P88" s="8">
        <v>1.1805555555555555E-2</v>
      </c>
      <c r="Q88" s="8">
        <v>0.60625000000000007</v>
      </c>
      <c r="R88" s="7">
        <v>0</v>
      </c>
      <c r="S88" s="7">
        <v>0</v>
      </c>
      <c r="T88" s="7">
        <v>0</v>
      </c>
      <c r="U88" s="15">
        <v>1</v>
      </c>
    </row>
    <row r="89" spans="1:21" ht="13.5" thickBot="1">
      <c r="A89" s="1" t="s">
        <v>6</v>
      </c>
      <c r="B89" s="2">
        <v>0</v>
      </c>
      <c r="C89" s="2">
        <v>2</v>
      </c>
      <c r="D89" s="2">
        <v>-1</v>
      </c>
      <c r="E89" s="2">
        <v>3</v>
      </c>
      <c r="F89" s="2">
        <v>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25</v>
      </c>
      <c r="N89" s="5">
        <v>0.78263888888888899</v>
      </c>
      <c r="O89" s="5">
        <v>0.1451388888888889</v>
      </c>
      <c r="P89" s="5">
        <v>3.0555555555555555E-2</v>
      </c>
      <c r="Q89" s="5">
        <v>0.6069444444444444</v>
      </c>
      <c r="R89" s="2">
        <v>3</v>
      </c>
      <c r="S89" s="2">
        <v>2</v>
      </c>
      <c r="T89" s="2">
        <v>60</v>
      </c>
      <c r="U89" s="15">
        <v>1</v>
      </c>
    </row>
    <row r="90" spans="1:21" ht="13.5" thickBot="1">
      <c r="A90" s="6" t="s">
        <v>25</v>
      </c>
      <c r="B90" s="7">
        <v>0</v>
      </c>
      <c r="C90" s="7">
        <v>1</v>
      </c>
      <c r="D90" s="7">
        <v>1</v>
      </c>
      <c r="E90" s="7">
        <v>2</v>
      </c>
      <c r="F90" s="7">
        <v>2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1</v>
      </c>
      <c r="M90" s="7">
        <v>14</v>
      </c>
      <c r="N90" s="8">
        <v>0.36388888888888887</v>
      </c>
      <c r="O90" s="8">
        <v>0</v>
      </c>
      <c r="P90" s="8">
        <v>0</v>
      </c>
      <c r="Q90" s="8">
        <v>0.36388888888888887</v>
      </c>
      <c r="R90" s="7">
        <v>0</v>
      </c>
      <c r="S90" s="7">
        <v>0</v>
      </c>
      <c r="T90" s="7">
        <v>0</v>
      </c>
      <c r="U90" s="15">
        <v>1</v>
      </c>
    </row>
    <row r="91" spans="1:21" ht="13.5" thickBot="1">
      <c r="A91" s="1" t="s">
        <v>20</v>
      </c>
      <c r="B91" s="2">
        <v>0</v>
      </c>
      <c r="C91" s="2">
        <v>1</v>
      </c>
      <c r="D91" s="2">
        <v>1</v>
      </c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13</v>
      </c>
      <c r="N91" s="5">
        <v>0.33611111111111108</v>
      </c>
      <c r="O91" s="5">
        <v>0</v>
      </c>
      <c r="P91" s="5">
        <v>0</v>
      </c>
      <c r="Q91" s="5">
        <v>0.33611111111111108</v>
      </c>
      <c r="R91" s="2">
        <v>0</v>
      </c>
      <c r="S91" s="2">
        <v>0</v>
      </c>
      <c r="T91" s="2">
        <v>0</v>
      </c>
      <c r="U91" s="15">
        <v>1</v>
      </c>
    </row>
    <row r="92" spans="1:21" ht="13.5" thickBot="1">
      <c r="A92" s="6" t="s">
        <v>7</v>
      </c>
      <c r="B92" s="7">
        <v>0</v>
      </c>
      <c r="C92" s="7">
        <v>0</v>
      </c>
      <c r="D92" s="7">
        <v>0</v>
      </c>
      <c r="E92" s="7">
        <v>3</v>
      </c>
      <c r="F92" s="7">
        <v>3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14</v>
      </c>
      <c r="N92" s="8">
        <v>0.50416666666666665</v>
      </c>
      <c r="O92" s="8">
        <v>0</v>
      </c>
      <c r="P92" s="8">
        <v>0</v>
      </c>
      <c r="Q92" s="8">
        <v>0.50416666666666665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9</v>
      </c>
      <c r="B93" s="2">
        <v>0</v>
      </c>
      <c r="C93" s="2">
        <v>0</v>
      </c>
      <c r="D93" s="2">
        <v>1</v>
      </c>
      <c r="E93" s="2">
        <v>2</v>
      </c>
      <c r="F93" s="2">
        <v>2</v>
      </c>
      <c r="G93" s="2">
        <v>0</v>
      </c>
      <c r="H93" s="2">
        <v>0</v>
      </c>
      <c r="I93" s="2">
        <v>0</v>
      </c>
      <c r="J93" s="2">
        <v>0</v>
      </c>
      <c r="K93" s="2">
        <v>2</v>
      </c>
      <c r="L93" s="2">
        <v>0</v>
      </c>
      <c r="M93" s="2">
        <v>15</v>
      </c>
      <c r="N93" s="5">
        <v>0.51250000000000007</v>
      </c>
      <c r="O93" s="5">
        <v>0</v>
      </c>
      <c r="P93" s="5">
        <v>9.0277777777777787E-3</v>
      </c>
      <c r="Q93" s="5">
        <v>0.50347222222222221</v>
      </c>
      <c r="R93" s="2">
        <v>0</v>
      </c>
      <c r="S93" s="2">
        <v>0</v>
      </c>
      <c r="T93" s="2">
        <v>0</v>
      </c>
      <c r="U93" s="15">
        <v>1</v>
      </c>
    </row>
    <row r="94" spans="1:21" ht="13.5" thickBot="1">
      <c r="A94" s="6" t="s">
        <v>10</v>
      </c>
      <c r="B94" s="7">
        <v>0</v>
      </c>
      <c r="C94" s="7">
        <v>1</v>
      </c>
      <c r="D94" s="7">
        <v>0</v>
      </c>
      <c r="E94" s="7">
        <v>1</v>
      </c>
      <c r="F94" s="7">
        <v>1</v>
      </c>
      <c r="G94" s="7">
        <v>1</v>
      </c>
      <c r="H94" s="7">
        <v>0</v>
      </c>
      <c r="I94" s="7">
        <v>0</v>
      </c>
      <c r="J94" s="7">
        <v>4</v>
      </c>
      <c r="K94" s="7">
        <v>0</v>
      </c>
      <c r="L94" s="7">
        <v>0</v>
      </c>
      <c r="M94" s="7">
        <v>29</v>
      </c>
      <c r="N94" s="8">
        <v>0.875</v>
      </c>
      <c r="O94" s="8">
        <v>9.0277777777777787E-3</v>
      </c>
      <c r="P94" s="8">
        <v>5.7638888888888885E-2</v>
      </c>
      <c r="Q94" s="8">
        <v>0.80833333333333324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11</v>
      </c>
      <c r="B95" s="2">
        <v>1</v>
      </c>
      <c r="C95" s="2">
        <v>0</v>
      </c>
      <c r="D95" s="2">
        <v>1</v>
      </c>
      <c r="E95" s="2">
        <v>2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1</v>
      </c>
      <c r="L95" s="2">
        <v>0</v>
      </c>
      <c r="M95" s="2">
        <v>18</v>
      </c>
      <c r="N95" s="5">
        <v>0.49513888888888885</v>
      </c>
      <c r="O95" s="5">
        <v>0</v>
      </c>
      <c r="P95" s="5">
        <v>4.4444444444444446E-2</v>
      </c>
      <c r="Q95" s="5">
        <v>0.45069444444444445</v>
      </c>
      <c r="R95" s="2">
        <v>9</v>
      </c>
      <c r="S95" s="2">
        <v>5</v>
      </c>
      <c r="T95" s="2">
        <v>64.3</v>
      </c>
      <c r="U95" s="15">
        <v>1</v>
      </c>
    </row>
    <row r="96" spans="1:21" ht="13.5" thickBot="1">
      <c r="A96" s="6" t="s">
        <v>12</v>
      </c>
      <c r="B96" s="7">
        <v>2</v>
      </c>
      <c r="C96" s="7">
        <v>0</v>
      </c>
      <c r="D96" s="7">
        <v>0</v>
      </c>
      <c r="E96" s="7">
        <v>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3</v>
      </c>
      <c r="L96" s="7">
        <v>1</v>
      </c>
      <c r="M96" s="7">
        <v>23</v>
      </c>
      <c r="N96" s="8">
        <v>0.77638888888888891</v>
      </c>
      <c r="O96" s="8">
        <v>0.17916666666666667</v>
      </c>
      <c r="P96" s="8">
        <v>7.3611111111111113E-2</v>
      </c>
      <c r="Q96" s="8">
        <v>0.52361111111111114</v>
      </c>
      <c r="R96" s="7">
        <v>3</v>
      </c>
      <c r="S96" s="7">
        <v>5</v>
      </c>
      <c r="T96" s="7">
        <v>37.5</v>
      </c>
      <c r="U96" s="15">
        <v>1</v>
      </c>
    </row>
    <row r="97" spans="1:21" ht="13.5" thickBot="1">
      <c r="A97" s="1" t="s">
        <v>13</v>
      </c>
      <c r="B97" s="2">
        <v>0</v>
      </c>
      <c r="C97" s="2">
        <v>0</v>
      </c>
      <c r="D97" s="2">
        <v>-1</v>
      </c>
      <c r="E97" s="2">
        <v>2</v>
      </c>
      <c r="F97" s="2">
        <v>2</v>
      </c>
      <c r="G97" s="2">
        <v>0</v>
      </c>
      <c r="H97" s="2">
        <v>0</v>
      </c>
      <c r="I97" s="2">
        <v>0</v>
      </c>
      <c r="J97" s="2">
        <v>1</v>
      </c>
      <c r="K97" s="2">
        <v>1</v>
      </c>
      <c r="L97" s="2">
        <v>0</v>
      </c>
      <c r="M97" s="2">
        <v>20</v>
      </c>
      <c r="N97" s="5">
        <v>0.6118055555555556</v>
      </c>
      <c r="O97" s="5">
        <v>8.819444444444445E-2</v>
      </c>
      <c r="P97" s="5">
        <v>0</v>
      </c>
      <c r="Q97" s="5">
        <v>0.52361111111111114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14</v>
      </c>
      <c r="B98" s="7">
        <v>0</v>
      </c>
      <c r="C98" s="7">
        <v>0</v>
      </c>
      <c r="D98" s="7">
        <v>-1</v>
      </c>
      <c r="E98" s="7">
        <v>2</v>
      </c>
      <c r="F98" s="7">
        <v>2</v>
      </c>
      <c r="G98" s="7">
        <v>0</v>
      </c>
      <c r="H98" s="7">
        <v>0</v>
      </c>
      <c r="I98" s="7">
        <v>0</v>
      </c>
      <c r="J98" s="7">
        <v>5</v>
      </c>
      <c r="K98" s="7">
        <v>0</v>
      </c>
      <c r="L98" s="7">
        <v>1</v>
      </c>
      <c r="M98" s="7">
        <v>24</v>
      </c>
      <c r="N98" s="8">
        <v>0.7631944444444444</v>
      </c>
      <c r="O98" s="8">
        <v>0.15486111111111112</v>
      </c>
      <c r="P98" s="8">
        <v>0</v>
      </c>
      <c r="Q98" s="8">
        <v>0.60833333333333328</v>
      </c>
      <c r="R98" s="7">
        <v>12</v>
      </c>
      <c r="S98" s="7">
        <v>5</v>
      </c>
      <c r="T98" s="7">
        <v>70.599999999999994</v>
      </c>
      <c r="U98" s="15">
        <v>1</v>
      </c>
    </row>
    <row r="99" spans="1:21" ht="13.5" thickBot="1">
      <c r="A99" s="1" t="s">
        <v>15</v>
      </c>
      <c r="B99" s="2">
        <v>0</v>
      </c>
      <c r="C99" s="2">
        <v>0</v>
      </c>
      <c r="D99" s="2">
        <v>1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29</v>
      </c>
      <c r="N99" s="5">
        <v>0.8569444444444444</v>
      </c>
      <c r="O99" s="5">
        <v>3.2638888888888891E-2</v>
      </c>
      <c r="P99" s="5">
        <v>6.7361111111111108E-2</v>
      </c>
      <c r="Q99" s="5">
        <v>0.75694444444444453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16</v>
      </c>
      <c r="B100" s="7">
        <v>0</v>
      </c>
      <c r="C100" s="7">
        <v>0</v>
      </c>
      <c r="D100" s="7">
        <v>0</v>
      </c>
      <c r="E100" s="7">
        <v>2</v>
      </c>
      <c r="F100" s="7">
        <v>2</v>
      </c>
      <c r="G100" s="7">
        <v>1</v>
      </c>
      <c r="H100" s="7">
        <v>1</v>
      </c>
      <c r="I100" s="7">
        <v>2</v>
      </c>
      <c r="J100" s="7">
        <v>0</v>
      </c>
      <c r="K100" s="7">
        <v>0</v>
      </c>
      <c r="L100" s="7">
        <v>0</v>
      </c>
      <c r="M100" s="7">
        <v>25</v>
      </c>
      <c r="N100" s="8">
        <v>0.72569444444444453</v>
      </c>
      <c r="O100" s="8">
        <v>0</v>
      </c>
      <c r="P100" s="8">
        <v>3.2638888888888891E-2</v>
      </c>
      <c r="Q100" s="8">
        <v>0.69305555555555554</v>
      </c>
      <c r="R100" s="7">
        <v>0</v>
      </c>
      <c r="S100" s="7">
        <v>0</v>
      </c>
      <c r="T100" s="7">
        <v>0</v>
      </c>
      <c r="U100" s="15">
        <v>1</v>
      </c>
    </row>
    <row r="101" spans="1:21">
      <c r="U101" s="15">
        <v>1</v>
      </c>
    </row>
    <row r="102" spans="1:21">
      <c r="A102" t="s">
        <v>26</v>
      </c>
      <c r="U102" s="15">
        <v>1</v>
      </c>
    </row>
    <row r="103" spans="1:21" ht="13.5" thickBot="1">
      <c r="A103" s="1" t="s">
        <v>0</v>
      </c>
      <c r="B103" s="2">
        <v>1</v>
      </c>
      <c r="C103" s="2">
        <v>0</v>
      </c>
      <c r="D103" s="2">
        <v>0</v>
      </c>
      <c r="E103" s="2">
        <v>5</v>
      </c>
      <c r="F103" s="2">
        <v>4</v>
      </c>
      <c r="G103" s="2">
        <v>0</v>
      </c>
      <c r="H103" s="2">
        <v>0</v>
      </c>
      <c r="I103" s="2">
        <v>0</v>
      </c>
      <c r="J103" s="2">
        <v>1</v>
      </c>
      <c r="K103" s="2">
        <v>1</v>
      </c>
      <c r="L103" s="2">
        <v>0</v>
      </c>
      <c r="M103" s="2">
        <v>31</v>
      </c>
      <c r="N103" s="5">
        <v>0.9902777777777777</v>
      </c>
      <c r="O103" s="5">
        <v>0.15069444444444444</v>
      </c>
      <c r="P103" s="5">
        <v>0.17152777777777775</v>
      </c>
      <c r="Q103" s="5">
        <v>0.66805555555555562</v>
      </c>
      <c r="R103" s="2">
        <v>0</v>
      </c>
      <c r="S103" s="2">
        <v>0</v>
      </c>
      <c r="T103" s="2">
        <v>0</v>
      </c>
      <c r="U103" s="15">
        <v>1</v>
      </c>
    </row>
    <row r="104" spans="1:21" ht="13.5" thickBot="1">
      <c r="A104" s="6" t="s">
        <v>1</v>
      </c>
      <c r="B104" s="7">
        <v>1</v>
      </c>
      <c r="C104" s="7">
        <v>0</v>
      </c>
      <c r="D104" s="7">
        <v>1</v>
      </c>
      <c r="E104" s="7">
        <v>2</v>
      </c>
      <c r="F104" s="7">
        <v>1</v>
      </c>
      <c r="G104" s="7">
        <v>0</v>
      </c>
      <c r="H104" s="7">
        <v>0</v>
      </c>
      <c r="I104" s="7">
        <v>0</v>
      </c>
      <c r="J104" s="7">
        <v>3</v>
      </c>
      <c r="K104" s="7">
        <v>1</v>
      </c>
      <c r="L104" s="7">
        <v>0</v>
      </c>
      <c r="M104" s="7">
        <v>23</v>
      </c>
      <c r="N104" s="8">
        <v>0.61944444444444446</v>
      </c>
      <c r="O104" s="8">
        <v>5.2777777777777778E-2</v>
      </c>
      <c r="P104" s="8">
        <v>8.3333333333333332E-3</v>
      </c>
      <c r="Q104" s="8">
        <v>0.55833333333333335</v>
      </c>
      <c r="R104" s="7">
        <v>1</v>
      </c>
      <c r="S104" s="7">
        <v>0</v>
      </c>
      <c r="T104" s="7">
        <v>100</v>
      </c>
      <c r="U104" s="15">
        <v>1</v>
      </c>
    </row>
    <row r="105" spans="1:21" ht="13.5" thickBot="1">
      <c r="A105" s="1" t="s">
        <v>2</v>
      </c>
      <c r="B105" s="2">
        <v>1</v>
      </c>
      <c r="C105" s="2">
        <v>0</v>
      </c>
      <c r="D105" s="2">
        <v>1</v>
      </c>
      <c r="E105" s="2">
        <v>6</v>
      </c>
      <c r="F105" s="2">
        <v>5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21</v>
      </c>
      <c r="N105" s="5">
        <v>0.59097222222222223</v>
      </c>
      <c r="O105" s="5">
        <v>5.2777777777777778E-2</v>
      </c>
      <c r="P105" s="5">
        <v>4.5138888888888888E-2</v>
      </c>
      <c r="Q105" s="5">
        <v>0.49305555555555558</v>
      </c>
      <c r="R105" s="2">
        <v>5</v>
      </c>
      <c r="S105" s="2">
        <v>5</v>
      </c>
      <c r="T105" s="2">
        <v>50</v>
      </c>
      <c r="U105" s="15">
        <v>1</v>
      </c>
    </row>
    <row r="106" spans="1:21" ht="13.5" thickBot="1">
      <c r="A106" s="6" t="s">
        <v>3</v>
      </c>
      <c r="B106" s="7">
        <v>0</v>
      </c>
      <c r="C106" s="7">
        <v>0</v>
      </c>
      <c r="D106" s="7">
        <v>2</v>
      </c>
      <c r="E106" s="7">
        <v>1</v>
      </c>
      <c r="F106" s="7">
        <v>1</v>
      </c>
      <c r="G106" s="7">
        <v>0</v>
      </c>
      <c r="H106" s="7">
        <v>2</v>
      </c>
      <c r="I106" s="7">
        <v>4</v>
      </c>
      <c r="J106" s="7">
        <v>0</v>
      </c>
      <c r="K106" s="7">
        <v>0</v>
      </c>
      <c r="L106" s="7">
        <v>0</v>
      </c>
      <c r="M106" s="7">
        <v>25</v>
      </c>
      <c r="N106" s="8">
        <v>0.68055555555555547</v>
      </c>
      <c r="O106" s="8">
        <v>4.5138888888888888E-2</v>
      </c>
      <c r="P106" s="8">
        <v>3.4027777777777775E-2</v>
      </c>
      <c r="Q106" s="8">
        <v>0.60138888888888886</v>
      </c>
      <c r="R106" s="7">
        <v>0</v>
      </c>
      <c r="S106" s="7">
        <v>0</v>
      </c>
      <c r="T106" s="7">
        <v>0</v>
      </c>
      <c r="U106" s="15">
        <v>1</v>
      </c>
    </row>
    <row r="107" spans="1:21" ht="13.5" thickBot="1">
      <c r="A107" s="1" t="s">
        <v>4</v>
      </c>
      <c r="B107" s="2">
        <v>1</v>
      </c>
      <c r="C107" s="2">
        <v>1</v>
      </c>
      <c r="D107" s="2">
        <v>-1</v>
      </c>
      <c r="E107" s="2">
        <v>3</v>
      </c>
      <c r="F107" s="2">
        <v>2</v>
      </c>
      <c r="G107" s="2">
        <v>0</v>
      </c>
      <c r="H107" s="2">
        <v>0</v>
      </c>
      <c r="I107" s="2">
        <v>0</v>
      </c>
      <c r="J107" s="2">
        <v>2</v>
      </c>
      <c r="K107" s="2">
        <v>3</v>
      </c>
      <c r="L107" s="2">
        <v>2</v>
      </c>
      <c r="M107" s="2">
        <v>24</v>
      </c>
      <c r="N107" s="5">
        <v>0.75694444444444453</v>
      </c>
      <c r="O107" s="5">
        <v>0.12916666666666668</v>
      </c>
      <c r="P107" s="5">
        <v>8.6805555555555566E-2</v>
      </c>
      <c r="Q107" s="5">
        <v>0.54097222222222219</v>
      </c>
      <c r="R107" s="2">
        <v>0</v>
      </c>
      <c r="S107" s="2">
        <v>0</v>
      </c>
      <c r="T107" s="2">
        <v>0</v>
      </c>
      <c r="U107" s="15">
        <v>1</v>
      </c>
    </row>
    <row r="108" spans="1:21" ht="13.5" thickBot="1">
      <c r="A108" s="6" t="s">
        <v>5</v>
      </c>
      <c r="B108" s="7">
        <v>0</v>
      </c>
      <c r="C108" s="7">
        <v>1</v>
      </c>
      <c r="D108" s="7">
        <v>1</v>
      </c>
      <c r="E108" s="7">
        <v>0</v>
      </c>
      <c r="F108" s="7">
        <v>0</v>
      </c>
      <c r="G108" s="7">
        <v>2</v>
      </c>
      <c r="H108" s="7">
        <v>0</v>
      </c>
      <c r="I108" s="7">
        <v>0</v>
      </c>
      <c r="J108" s="7">
        <v>0</v>
      </c>
      <c r="K108" s="7">
        <v>1</v>
      </c>
      <c r="L108" s="7">
        <v>1</v>
      </c>
      <c r="M108" s="7">
        <v>24</v>
      </c>
      <c r="N108" s="8">
        <v>0.64652777777777781</v>
      </c>
      <c r="O108" s="8">
        <v>1.3888888888888889E-3</v>
      </c>
      <c r="P108" s="8">
        <v>4.7916666666666663E-2</v>
      </c>
      <c r="Q108" s="8">
        <v>0.59722222222222221</v>
      </c>
      <c r="R108" s="7">
        <v>0</v>
      </c>
      <c r="S108" s="7">
        <v>0</v>
      </c>
      <c r="T108" s="7">
        <v>0</v>
      </c>
      <c r="U108" s="15">
        <v>1</v>
      </c>
    </row>
    <row r="109" spans="1:21" ht="13.5" thickBot="1">
      <c r="A109" s="1" t="s">
        <v>6</v>
      </c>
      <c r="B109" s="2">
        <v>0</v>
      </c>
      <c r="C109" s="2">
        <v>0</v>
      </c>
      <c r="D109" s="2">
        <v>-1</v>
      </c>
      <c r="E109" s="2">
        <v>2</v>
      </c>
      <c r="F109" s="2">
        <v>2</v>
      </c>
      <c r="G109" s="2">
        <v>0</v>
      </c>
      <c r="H109" s="2">
        <v>0</v>
      </c>
      <c r="I109" s="2">
        <v>0</v>
      </c>
      <c r="J109" s="2">
        <v>1</v>
      </c>
      <c r="K109" s="2">
        <v>1</v>
      </c>
      <c r="L109" s="2">
        <v>1</v>
      </c>
      <c r="M109" s="2">
        <v>23</v>
      </c>
      <c r="N109" s="5">
        <v>0.72222222222222221</v>
      </c>
      <c r="O109" s="5">
        <v>0.12916666666666668</v>
      </c>
      <c r="P109" s="5">
        <v>5.8333333333333327E-2</v>
      </c>
      <c r="Q109" s="5">
        <v>0.53472222222222221</v>
      </c>
      <c r="R109" s="2">
        <v>2</v>
      </c>
      <c r="S109" s="2">
        <v>3</v>
      </c>
      <c r="T109" s="2">
        <v>40</v>
      </c>
      <c r="U109" s="15">
        <v>1</v>
      </c>
    </row>
    <row r="110" spans="1:21" ht="13.5" thickBot="1">
      <c r="A110" s="6" t="s">
        <v>25</v>
      </c>
      <c r="B110" s="7">
        <v>0</v>
      </c>
      <c r="C110" s="7">
        <v>0</v>
      </c>
      <c r="D110" s="7">
        <v>0</v>
      </c>
      <c r="E110" s="7">
        <v>1</v>
      </c>
      <c r="F110" s="7">
        <v>1</v>
      </c>
      <c r="G110" s="7">
        <v>0</v>
      </c>
      <c r="H110" s="7">
        <v>3</v>
      </c>
      <c r="I110" s="7">
        <v>17</v>
      </c>
      <c r="J110" s="7">
        <v>2</v>
      </c>
      <c r="K110" s="7">
        <v>0</v>
      </c>
      <c r="L110" s="7">
        <v>0</v>
      </c>
      <c r="M110" s="7">
        <v>13</v>
      </c>
      <c r="N110" s="8">
        <v>0.3430555555555555</v>
      </c>
      <c r="O110" s="8">
        <v>0</v>
      </c>
      <c r="P110" s="8">
        <v>1.3888888888888888E-2</v>
      </c>
      <c r="Q110" s="8">
        <v>0.32916666666666666</v>
      </c>
      <c r="R110" s="7">
        <v>0</v>
      </c>
      <c r="S110" s="7">
        <v>0</v>
      </c>
      <c r="T110" s="7">
        <v>0</v>
      </c>
      <c r="U110" s="15">
        <v>1</v>
      </c>
    </row>
    <row r="111" spans="1:21" ht="13.5" thickBot="1">
      <c r="A111" s="1" t="s">
        <v>20</v>
      </c>
      <c r="B111" s="2">
        <v>1</v>
      </c>
      <c r="C111" s="2">
        <v>0</v>
      </c>
      <c r="D111" s="2">
        <v>1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19</v>
      </c>
      <c r="N111" s="5">
        <v>0.46666666666666662</v>
      </c>
      <c r="O111" s="5">
        <v>0</v>
      </c>
      <c r="P111" s="5">
        <v>6.7361111111111108E-2</v>
      </c>
      <c r="Q111" s="5">
        <v>0.39930555555555558</v>
      </c>
      <c r="R111" s="2">
        <v>0</v>
      </c>
      <c r="S111" s="2">
        <v>0</v>
      </c>
      <c r="T111" s="2">
        <v>0</v>
      </c>
      <c r="U111" s="15">
        <v>1</v>
      </c>
    </row>
    <row r="112" spans="1:21" ht="13.5" thickBot="1">
      <c r="A112" s="6" t="s">
        <v>7</v>
      </c>
      <c r="B112" s="7">
        <v>0</v>
      </c>
      <c r="C112" s="7">
        <v>1</v>
      </c>
      <c r="D112" s="7">
        <v>1</v>
      </c>
      <c r="E112" s="7">
        <v>1</v>
      </c>
      <c r="F112" s="7">
        <v>1</v>
      </c>
      <c r="G112" s="7">
        <v>0</v>
      </c>
      <c r="H112" s="7">
        <v>0</v>
      </c>
      <c r="I112" s="7">
        <v>0</v>
      </c>
      <c r="J112" s="7">
        <v>3</v>
      </c>
      <c r="K112" s="7">
        <v>0</v>
      </c>
      <c r="L112" s="7">
        <v>0</v>
      </c>
      <c r="M112" s="7">
        <v>17</v>
      </c>
      <c r="N112" s="8">
        <v>0.51180555555555551</v>
      </c>
      <c r="O112" s="8">
        <v>0</v>
      </c>
      <c r="P112" s="8">
        <v>1.6666666666666666E-2</v>
      </c>
      <c r="Q112" s="8">
        <v>0.49513888888888885</v>
      </c>
      <c r="R112" s="7">
        <v>0</v>
      </c>
      <c r="S112" s="7">
        <v>0</v>
      </c>
      <c r="T112" s="7">
        <v>0</v>
      </c>
      <c r="U112" s="15">
        <v>1</v>
      </c>
    </row>
    <row r="113" spans="1:21" ht="13.5" thickBot="1">
      <c r="A113" s="1" t="s">
        <v>9</v>
      </c>
      <c r="B113" s="2">
        <v>0</v>
      </c>
      <c r="C113" s="2">
        <v>1</v>
      </c>
      <c r="D113" s="2">
        <v>1</v>
      </c>
      <c r="E113" s="2">
        <v>2</v>
      </c>
      <c r="F113" s="2">
        <v>2</v>
      </c>
      <c r="G113" s="2">
        <v>1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20</v>
      </c>
      <c r="N113" s="5">
        <v>0.5756944444444444</v>
      </c>
      <c r="O113" s="5">
        <v>0</v>
      </c>
      <c r="P113" s="5">
        <v>0.10277777777777779</v>
      </c>
      <c r="Q113" s="5">
        <v>0.47291666666666665</v>
      </c>
      <c r="R113" s="2">
        <v>0</v>
      </c>
      <c r="S113" s="2">
        <v>0</v>
      </c>
      <c r="T113" s="2">
        <v>0</v>
      </c>
      <c r="U113" s="15">
        <v>1</v>
      </c>
    </row>
    <row r="114" spans="1:21" ht="13.5" thickBot="1">
      <c r="A114" s="6" t="s">
        <v>10</v>
      </c>
      <c r="B114" s="7">
        <v>0</v>
      </c>
      <c r="C114" s="7">
        <v>0</v>
      </c>
      <c r="D114" s="7">
        <v>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2</v>
      </c>
      <c r="L114" s="7">
        <v>0</v>
      </c>
      <c r="M114" s="7">
        <v>25</v>
      </c>
      <c r="N114" s="8">
        <v>0.83263888888888893</v>
      </c>
      <c r="O114" s="8">
        <v>4.9999999999999996E-2</v>
      </c>
      <c r="P114" s="8">
        <v>0.17152777777777775</v>
      </c>
      <c r="Q114" s="8">
        <v>0.61111111111111105</v>
      </c>
      <c r="R114" s="7">
        <v>0</v>
      </c>
      <c r="S114" s="7">
        <v>0</v>
      </c>
      <c r="T114" s="7">
        <v>0</v>
      </c>
      <c r="U114" s="15">
        <v>1</v>
      </c>
    </row>
    <row r="115" spans="1:21" ht="13.5" thickBot="1">
      <c r="A115" s="1" t="s">
        <v>11</v>
      </c>
      <c r="B115" s="2">
        <v>0</v>
      </c>
      <c r="C115" s="2">
        <v>0</v>
      </c>
      <c r="D115" s="2">
        <v>1</v>
      </c>
      <c r="E115" s="2">
        <v>3</v>
      </c>
      <c r="F115" s="2">
        <v>3</v>
      </c>
      <c r="G115" s="2">
        <v>0</v>
      </c>
      <c r="H115" s="2">
        <v>1</v>
      </c>
      <c r="I115" s="2">
        <v>2</v>
      </c>
      <c r="J115" s="2">
        <v>2</v>
      </c>
      <c r="K115" s="2">
        <v>0</v>
      </c>
      <c r="L115" s="2">
        <v>0</v>
      </c>
      <c r="M115" s="2">
        <v>23</v>
      </c>
      <c r="N115" s="5">
        <v>0.64097222222222217</v>
      </c>
      <c r="O115" s="5">
        <v>0</v>
      </c>
      <c r="P115" s="5">
        <v>0.1277777777777778</v>
      </c>
      <c r="Q115" s="5">
        <v>0.5131944444444444</v>
      </c>
      <c r="R115" s="2">
        <v>9</v>
      </c>
      <c r="S115" s="2">
        <v>3</v>
      </c>
      <c r="T115" s="2">
        <v>75</v>
      </c>
      <c r="U115" s="15">
        <v>1</v>
      </c>
    </row>
    <row r="116" spans="1:21" ht="13.5" thickBot="1">
      <c r="A116" s="6" t="s">
        <v>12</v>
      </c>
      <c r="B116" s="7">
        <v>1</v>
      </c>
      <c r="C116" s="7">
        <v>2</v>
      </c>
      <c r="D116" s="7">
        <v>0</v>
      </c>
      <c r="E116" s="7">
        <v>2</v>
      </c>
      <c r="F116" s="7">
        <v>1</v>
      </c>
      <c r="G116" s="7">
        <v>0</v>
      </c>
      <c r="H116" s="7">
        <v>0</v>
      </c>
      <c r="I116" s="7">
        <v>0</v>
      </c>
      <c r="J116" s="7">
        <v>1</v>
      </c>
      <c r="K116" s="7">
        <v>0</v>
      </c>
      <c r="L116" s="7">
        <v>1</v>
      </c>
      <c r="M116" s="7">
        <v>23</v>
      </c>
      <c r="N116" s="8">
        <v>0.61458333333333337</v>
      </c>
      <c r="O116" s="8">
        <v>9.8611111111111108E-2</v>
      </c>
      <c r="P116" s="8">
        <v>8.4027777777777771E-2</v>
      </c>
      <c r="Q116" s="8">
        <v>0.43194444444444446</v>
      </c>
      <c r="R116" s="7">
        <v>7</v>
      </c>
      <c r="S116" s="7">
        <v>5</v>
      </c>
      <c r="T116" s="7">
        <v>58.3</v>
      </c>
      <c r="U116" s="15">
        <v>1</v>
      </c>
    </row>
    <row r="117" spans="1:21" ht="13.5" thickBot="1">
      <c r="A117" s="1" t="s">
        <v>13</v>
      </c>
      <c r="B117" s="2">
        <v>0</v>
      </c>
      <c r="C117" s="2">
        <v>0</v>
      </c>
      <c r="D117" s="2">
        <v>2</v>
      </c>
      <c r="E117" s="2">
        <v>2</v>
      </c>
      <c r="F117" s="2">
        <v>2</v>
      </c>
      <c r="G117" s="2">
        <v>0</v>
      </c>
      <c r="H117" s="2">
        <v>1</v>
      </c>
      <c r="I117" s="2">
        <v>2</v>
      </c>
      <c r="J117" s="2">
        <v>3</v>
      </c>
      <c r="K117" s="2">
        <v>2</v>
      </c>
      <c r="L117" s="2">
        <v>2</v>
      </c>
      <c r="M117" s="2">
        <v>22</v>
      </c>
      <c r="N117" s="5">
        <v>0.52222222222222225</v>
      </c>
      <c r="O117" s="5">
        <v>6.3888888888888884E-2</v>
      </c>
      <c r="P117" s="5">
        <v>0</v>
      </c>
      <c r="Q117" s="5">
        <v>0.45833333333333331</v>
      </c>
      <c r="R117" s="2">
        <v>1</v>
      </c>
      <c r="S117" s="2">
        <v>0</v>
      </c>
      <c r="T117" s="2">
        <v>100</v>
      </c>
      <c r="U117" s="15">
        <v>1</v>
      </c>
    </row>
    <row r="118" spans="1:21" ht="13.5" thickBot="1">
      <c r="A118" s="6" t="s">
        <v>14</v>
      </c>
      <c r="B118" s="7">
        <v>0</v>
      </c>
      <c r="C118" s="7">
        <v>3</v>
      </c>
      <c r="D118" s="7">
        <v>-1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6</v>
      </c>
      <c r="L118" s="7">
        <v>1</v>
      </c>
      <c r="M118" s="7">
        <v>25</v>
      </c>
      <c r="N118" s="8">
        <v>0.71875</v>
      </c>
      <c r="O118" s="8">
        <v>0.11805555555555557</v>
      </c>
      <c r="P118" s="8">
        <v>9.5833333333333326E-2</v>
      </c>
      <c r="Q118" s="8">
        <v>0.50486111111111109</v>
      </c>
      <c r="R118" s="7">
        <v>9</v>
      </c>
      <c r="S118" s="7">
        <v>6</v>
      </c>
      <c r="T118" s="7">
        <v>60</v>
      </c>
      <c r="U118" s="15">
        <v>1</v>
      </c>
    </row>
    <row r="119" spans="1:21" ht="13.5" thickBot="1">
      <c r="A119" s="1" t="s">
        <v>15</v>
      </c>
      <c r="B119" s="2">
        <v>0</v>
      </c>
      <c r="C119" s="2">
        <v>0</v>
      </c>
      <c r="D119" s="2">
        <v>0</v>
      </c>
      <c r="E119" s="2">
        <v>1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2</v>
      </c>
      <c r="M119" s="2">
        <v>25</v>
      </c>
      <c r="N119" s="5">
        <v>0.89861111111111114</v>
      </c>
      <c r="O119" s="5">
        <v>1.8055555555555557E-2</v>
      </c>
      <c r="P119" s="5">
        <v>0.13402777777777777</v>
      </c>
      <c r="Q119" s="5">
        <v>0.74652777777777779</v>
      </c>
      <c r="R119" s="2">
        <v>0</v>
      </c>
      <c r="S119" s="2">
        <v>0</v>
      </c>
      <c r="T119" s="2">
        <v>0</v>
      </c>
      <c r="U119" s="15">
        <v>1</v>
      </c>
    </row>
    <row r="120" spans="1:21" ht="13.5" thickBot="1">
      <c r="A120" s="6" t="s">
        <v>16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1</v>
      </c>
      <c r="H120" s="7">
        <v>1</v>
      </c>
      <c r="I120" s="7">
        <v>2</v>
      </c>
      <c r="J120" s="7">
        <v>0</v>
      </c>
      <c r="K120" s="7">
        <v>0</v>
      </c>
      <c r="L120" s="7">
        <v>2</v>
      </c>
      <c r="M120" s="7">
        <v>27</v>
      </c>
      <c r="N120" s="8">
        <v>0.86805555555555547</v>
      </c>
      <c r="O120" s="8">
        <v>0</v>
      </c>
      <c r="P120" s="8">
        <v>0.14791666666666667</v>
      </c>
      <c r="Q120" s="8">
        <v>0.72013888888888899</v>
      </c>
      <c r="R120" s="7">
        <v>0</v>
      </c>
      <c r="S120" s="7">
        <v>0</v>
      </c>
      <c r="T120" s="7">
        <v>0</v>
      </c>
      <c r="U120" s="15">
        <v>1</v>
      </c>
    </row>
    <row r="121" spans="1:21">
      <c r="U121" s="15">
        <v>1</v>
      </c>
    </row>
    <row r="122" spans="1:21">
      <c r="A122" t="s">
        <v>27</v>
      </c>
      <c r="U122" s="15">
        <v>1</v>
      </c>
    </row>
    <row r="123" spans="1:21" ht="13.5" thickBot="1">
      <c r="A123" s="1" t="s">
        <v>0</v>
      </c>
      <c r="B123" s="2">
        <v>0</v>
      </c>
      <c r="C123" s="2">
        <v>0</v>
      </c>
      <c r="D123" s="2">
        <v>-2</v>
      </c>
      <c r="E123" s="2">
        <v>1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26</v>
      </c>
      <c r="N123" s="5">
        <v>0.93263888888888891</v>
      </c>
      <c r="O123" s="5">
        <v>8.6111111111111124E-2</v>
      </c>
      <c r="P123" s="5">
        <v>0.21527777777777779</v>
      </c>
      <c r="Q123" s="5">
        <v>0.63124999999999998</v>
      </c>
      <c r="R123" s="2">
        <v>0</v>
      </c>
      <c r="S123" s="2">
        <v>0</v>
      </c>
      <c r="T123" s="2">
        <v>0</v>
      </c>
      <c r="U123" s="15">
        <v>1</v>
      </c>
    </row>
    <row r="124" spans="1:21" ht="13.5" thickBot="1">
      <c r="A124" s="6" t="s">
        <v>1</v>
      </c>
      <c r="B124" s="7">
        <v>0</v>
      </c>
      <c r="C124" s="7">
        <v>0</v>
      </c>
      <c r="D124" s="7">
        <v>-2</v>
      </c>
      <c r="E124" s="7">
        <v>3</v>
      </c>
      <c r="F124" s="7">
        <v>3</v>
      </c>
      <c r="G124" s="7">
        <v>0</v>
      </c>
      <c r="H124" s="7">
        <v>1</v>
      </c>
      <c r="I124" s="7">
        <v>5</v>
      </c>
      <c r="J124" s="7">
        <v>0</v>
      </c>
      <c r="K124" s="7">
        <v>0</v>
      </c>
      <c r="L124" s="7">
        <v>0</v>
      </c>
      <c r="M124" s="7">
        <v>20</v>
      </c>
      <c r="N124" s="8">
        <v>0.57708333333333328</v>
      </c>
      <c r="O124" s="8">
        <v>5.6250000000000001E-2</v>
      </c>
      <c r="P124" s="8">
        <v>5.5555555555555558E-3</v>
      </c>
      <c r="Q124" s="8">
        <v>0.51527777777777783</v>
      </c>
      <c r="R124" s="7">
        <v>0</v>
      </c>
      <c r="S124" s="7">
        <v>0</v>
      </c>
      <c r="T124" s="7">
        <v>0</v>
      </c>
      <c r="U124" s="15">
        <v>1</v>
      </c>
    </row>
    <row r="125" spans="1:21" ht="13.5" thickBot="1">
      <c r="A125" s="1" t="s">
        <v>2</v>
      </c>
      <c r="B125" s="2">
        <v>0</v>
      </c>
      <c r="C125" s="2">
        <v>0</v>
      </c>
      <c r="D125" s="2">
        <v>0</v>
      </c>
      <c r="E125" s="2">
        <v>3</v>
      </c>
      <c r="F125" s="2">
        <v>3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23</v>
      </c>
      <c r="N125" s="5">
        <v>0.66527777777777775</v>
      </c>
      <c r="O125" s="5">
        <v>5.4166666666666669E-2</v>
      </c>
      <c r="P125" s="5">
        <v>0.10555555555555556</v>
      </c>
      <c r="Q125" s="5">
        <v>0.50555555555555554</v>
      </c>
      <c r="R125" s="2">
        <v>5</v>
      </c>
      <c r="S125" s="2">
        <v>7</v>
      </c>
      <c r="T125" s="2">
        <v>41.7</v>
      </c>
      <c r="U125" s="15">
        <v>1</v>
      </c>
    </row>
    <row r="126" spans="1:21" ht="13.5" thickBot="1">
      <c r="A126" s="6" t="s">
        <v>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23</v>
      </c>
      <c r="N126" s="8">
        <v>0.7583333333333333</v>
      </c>
      <c r="O126" s="8">
        <v>4.5833333333333337E-2</v>
      </c>
      <c r="P126" s="8">
        <v>0.14305555555555557</v>
      </c>
      <c r="Q126" s="8">
        <v>0.56944444444444442</v>
      </c>
      <c r="R126" s="7">
        <v>0</v>
      </c>
      <c r="S126" s="7">
        <v>0</v>
      </c>
      <c r="T126" s="7">
        <v>0</v>
      </c>
      <c r="U126" s="15">
        <v>1</v>
      </c>
    </row>
    <row r="127" spans="1:21" ht="13.5" thickBot="1">
      <c r="A127" s="1" t="s">
        <v>4</v>
      </c>
      <c r="B127" s="2">
        <v>0</v>
      </c>
      <c r="C127" s="2">
        <v>0</v>
      </c>
      <c r="D127" s="2">
        <v>-1</v>
      </c>
      <c r="E127" s="2">
        <v>3</v>
      </c>
      <c r="F127" s="2">
        <v>3</v>
      </c>
      <c r="G127" s="2">
        <v>0</v>
      </c>
      <c r="H127" s="2">
        <v>2</v>
      </c>
      <c r="I127" s="2">
        <v>4</v>
      </c>
      <c r="J127" s="2">
        <v>1</v>
      </c>
      <c r="K127" s="2">
        <v>0</v>
      </c>
      <c r="L127" s="2">
        <v>0</v>
      </c>
      <c r="M127" s="2">
        <v>23</v>
      </c>
      <c r="N127" s="5">
        <v>0.6958333333333333</v>
      </c>
      <c r="O127" s="5">
        <v>0.11041666666666666</v>
      </c>
      <c r="P127" s="5">
        <v>3.2638888888888891E-2</v>
      </c>
      <c r="Q127" s="5">
        <v>0.55277777777777781</v>
      </c>
      <c r="R127" s="2">
        <v>0</v>
      </c>
      <c r="S127" s="2">
        <v>0</v>
      </c>
      <c r="T127" s="2">
        <v>0</v>
      </c>
      <c r="U127" s="15">
        <v>1</v>
      </c>
    </row>
    <row r="128" spans="1:21" ht="13.5" thickBot="1">
      <c r="A128" s="6" t="s">
        <v>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23</v>
      </c>
      <c r="N128" s="8">
        <v>0.74375000000000002</v>
      </c>
      <c r="O128" s="8">
        <v>3.125E-2</v>
      </c>
      <c r="P128" s="8">
        <v>0.15555555555555556</v>
      </c>
      <c r="Q128" s="8">
        <v>0.55694444444444446</v>
      </c>
      <c r="R128" s="7">
        <v>0</v>
      </c>
      <c r="S128" s="7">
        <v>0</v>
      </c>
      <c r="T128" s="7">
        <v>0</v>
      </c>
      <c r="U128" s="15">
        <v>1</v>
      </c>
    </row>
    <row r="129" spans="1:21" ht="13.5" thickBot="1">
      <c r="A129" s="1" t="s">
        <v>6</v>
      </c>
      <c r="B129" s="2">
        <v>0</v>
      </c>
      <c r="C129" s="2">
        <v>0</v>
      </c>
      <c r="D129" s="2">
        <v>-1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22</v>
      </c>
      <c r="N129" s="5">
        <v>0.68819444444444444</v>
      </c>
      <c r="O129" s="5">
        <v>0.11041666666666666</v>
      </c>
      <c r="P129" s="5">
        <v>6.6666666666666666E-2</v>
      </c>
      <c r="Q129" s="5">
        <v>0.51111111111111118</v>
      </c>
      <c r="R129" s="2">
        <v>5</v>
      </c>
      <c r="S129" s="2">
        <v>3</v>
      </c>
      <c r="T129" s="2">
        <v>62.5</v>
      </c>
      <c r="U129" s="15">
        <v>1</v>
      </c>
    </row>
    <row r="130" spans="1:21" ht="13.5" thickBot="1">
      <c r="A130" s="6" t="s">
        <v>25</v>
      </c>
      <c r="B130" s="7">
        <v>0</v>
      </c>
      <c r="C130" s="7">
        <v>0</v>
      </c>
      <c r="D130" s="7">
        <v>0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1</v>
      </c>
      <c r="K130" s="7">
        <v>0</v>
      </c>
      <c r="L130" s="7">
        <v>1</v>
      </c>
      <c r="M130" s="7">
        <v>22</v>
      </c>
      <c r="N130" s="8">
        <v>0.62430555555555556</v>
      </c>
      <c r="O130" s="8">
        <v>2.0833333333333333E-3</v>
      </c>
      <c r="P130" s="8">
        <v>0.125</v>
      </c>
      <c r="Q130" s="8">
        <v>0.49722222222222223</v>
      </c>
      <c r="R130" s="7">
        <v>1</v>
      </c>
      <c r="S130" s="7">
        <v>0</v>
      </c>
      <c r="T130" s="7">
        <v>100</v>
      </c>
      <c r="U130" s="15">
        <v>1</v>
      </c>
    </row>
    <row r="131" spans="1:21" ht="13.5" thickBot="1">
      <c r="A131" s="1" t="s">
        <v>20</v>
      </c>
      <c r="B131" s="2">
        <v>0</v>
      </c>
      <c r="C131" s="2">
        <v>0</v>
      </c>
      <c r="D131" s="2">
        <v>0</v>
      </c>
      <c r="E131" s="2">
        <v>3</v>
      </c>
      <c r="F131" s="2">
        <v>3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24</v>
      </c>
      <c r="N131" s="5">
        <v>0.6479166666666667</v>
      </c>
      <c r="O131" s="5">
        <v>0</v>
      </c>
      <c r="P131" s="5">
        <v>0.15347222222222223</v>
      </c>
      <c r="Q131" s="5">
        <v>0.49444444444444446</v>
      </c>
      <c r="R131" s="2">
        <v>0</v>
      </c>
      <c r="S131" s="2">
        <v>0</v>
      </c>
      <c r="T131" s="2">
        <v>0</v>
      </c>
      <c r="U131" s="15">
        <v>1</v>
      </c>
    </row>
    <row r="132" spans="1:21" ht="13.5" thickBot="1">
      <c r="A132" s="6" t="s">
        <v>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0</v>
      </c>
      <c r="M132" s="7">
        <v>24</v>
      </c>
      <c r="N132" s="8">
        <v>0.65902777777777777</v>
      </c>
      <c r="O132" s="8">
        <v>0</v>
      </c>
      <c r="P132" s="8">
        <v>9.7222222222222224E-2</v>
      </c>
      <c r="Q132" s="8">
        <v>0.56180555555555556</v>
      </c>
      <c r="R132" s="7">
        <v>0</v>
      </c>
      <c r="S132" s="7">
        <v>0</v>
      </c>
      <c r="T132" s="7">
        <v>0</v>
      </c>
      <c r="U132" s="15">
        <v>1</v>
      </c>
    </row>
    <row r="133" spans="1:21" ht="13.5" thickBot="1">
      <c r="A133" s="1" t="s">
        <v>9</v>
      </c>
      <c r="B133" s="2">
        <v>0</v>
      </c>
      <c r="C133" s="2">
        <v>0</v>
      </c>
      <c r="D133" s="2">
        <v>0</v>
      </c>
      <c r="E133" s="2">
        <v>1</v>
      </c>
      <c r="F133" s="2">
        <v>1</v>
      </c>
      <c r="G133" s="2">
        <v>1</v>
      </c>
      <c r="H133" s="2">
        <v>1</v>
      </c>
      <c r="I133" s="2">
        <v>2</v>
      </c>
      <c r="J133" s="2">
        <v>0</v>
      </c>
      <c r="K133" s="2">
        <v>0</v>
      </c>
      <c r="L133" s="2">
        <v>1</v>
      </c>
      <c r="M133" s="2">
        <v>21</v>
      </c>
      <c r="N133" s="5">
        <v>0.56041666666666667</v>
      </c>
      <c r="O133" s="5">
        <v>0</v>
      </c>
      <c r="P133" s="5">
        <v>8.819444444444445E-2</v>
      </c>
      <c r="Q133" s="5">
        <v>0.47222222222222227</v>
      </c>
      <c r="R133" s="2">
        <v>3</v>
      </c>
      <c r="S133" s="2">
        <v>0</v>
      </c>
      <c r="T133" s="2">
        <v>100</v>
      </c>
      <c r="U133" s="15">
        <v>1</v>
      </c>
    </row>
    <row r="134" spans="1:21" ht="13.5" thickBot="1">
      <c r="A134" s="6" t="s">
        <v>10</v>
      </c>
      <c r="B134" s="7">
        <v>0</v>
      </c>
      <c r="C134" s="7">
        <v>0</v>
      </c>
      <c r="D134" s="7">
        <v>-2</v>
      </c>
      <c r="E134" s="7">
        <v>0</v>
      </c>
      <c r="F134" s="7">
        <v>0</v>
      </c>
      <c r="G134" s="7">
        <v>1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24</v>
      </c>
      <c r="N134" s="8">
        <v>0.66527777777777775</v>
      </c>
      <c r="O134" s="8">
        <v>0</v>
      </c>
      <c r="P134" s="8">
        <v>0.13333333333333333</v>
      </c>
      <c r="Q134" s="8">
        <v>0.53194444444444444</v>
      </c>
      <c r="R134" s="7">
        <v>0</v>
      </c>
      <c r="S134" s="7">
        <v>0</v>
      </c>
      <c r="T134" s="7">
        <v>0</v>
      </c>
      <c r="U134" s="15">
        <v>1</v>
      </c>
    </row>
    <row r="135" spans="1:21" ht="13.5" thickBot="1">
      <c r="A135" s="1" t="s">
        <v>11</v>
      </c>
      <c r="B135" s="2">
        <v>0</v>
      </c>
      <c r="C135" s="2">
        <v>0</v>
      </c>
      <c r="D135" s="2">
        <v>0</v>
      </c>
      <c r="E135" s="2">
        <v>1</v>
      </c>
      <c r="F135" s="2">
        <v>1</v>
      </c>
      <c r="G135" s="2">
        <v>2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12</v>
      </c>
      <c r="N135" s="5">
        <v>0.32847222222222222</v>
      </c>
      <c r="O135" s="5">
        <v>0</v>
      </c>
      <c r="P135" s="5">
        <v>0.12361111111111112</v>
      </c>
      <c r="Q135" s="5">
        <v>0.20486111111111113</v>
      </c>
      <c r="R135" s="2">
        <v>4</v>
      </c>
      <c r="S135" s="2">
        <v>2</v>
      </c>
      <c r="T135" s="2">
        <v>66.7</v>
      </c>
      <c r="U135" s="15">
        <v>1</v>
      </c>
    </row>
    <row r="136" spans="1:21" ht="13.5" thickBot="1">
      <c r="A136" s="6" t="s">
        <v>12</v>
      </c>
      <c r="B136" s="7">
        <v>0</v>
      </c>
      <c r="C136" s="7">
        <v>0</v>
      </c>
      <c r="D136" s="7">
        <v>-2</v>
      </c>
      <c r="E136" s="7">
        <v>6</v>
      </c>
      <c r="F136" s="7">
        <v>6</v>
      </c>
      <c r="G136" s="7">
        <v>2</v>
      </c>
      <c r="H136" s="7">
        <v>1</v>
      </c>
      <c r="I136" s="7">
        <v>2</v>
      </c>
      <c r="J136" s="7">
        <v>0</v>
      </c>
      <c r="K136" s="7">
        <v>1</v>
      </c>
      <c r="L136" s="7">
        <v>0</v>
      </c>
      <c r="M136" s="7">
        <v>21</v>
      </c>
      <c r="N136" s="8">
        <v>0.56527777777777777</v>
      </c>
      <c r="O136" s="8">
        <v>0.10902777777777778</v>
      </c>
      <c r="P136" s="8">
        <v>4.9305555555555554E-2</v>
      </c>
      <c r="Q136" s="8">
        <v>0.4069444444444445</v>
      </c>
      <c r="R136" s="7">
        <v>5</v>
      </c>
      <c r="S136" s="7">
        <v>4</v>
      </c>
      <c r="T136" s="7">
        <v>55.6</v>
      </c>
      <c r="U136" s="15">
        <v>1</v>
      </c>
    </row>
    <row r="137" spans="1:21" ht="13.5" thickBot="1">
      <c r="A137" s="1" t="s">
        <v>13</v>
      </c>
      <c r="B137" s="2">
        <v>0</v>
      </c>
      <c r="C137" s="2">
        <v>0</v>
      </c>
      <c r="D137" s="2">
        <v>-2</v>
      </c>
      <c r="E137" s="2">
        <v>3</v>
      </c>
      <c r="F137" s="2">
        <v>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18</v>
      </c>
      <c r="N137" s="5">
        <v>0.4604166666666667</v>
      </c>
      <c r="O137" s="5">
        <v>5.4166666666666669E-2</v>
      </c>
      <c r="P137" s="5">
        <v>0</v>
      </c>
      <c r="Q137" s="5">
        <v>0.40625</v>
      </c>
      <c r="R137" s="2">
        <v>0</v>
      </c>
      <c r="S137" s="2">
        <v>0</v>
      </c>
      <c r="T137" s="2">
        <v>0</v>
      </c>
      <c r="U137" s="15">
        <v>1</v>
      </c>
    </row>
    <row r="138" spans="1:21" ht="13.5" thickBot="1">
      <c r="A138" s="6" t="s">
        <v>14</v>
      </c>
      <c r="B138" s="7">
        <v>0</v>
      </c>
      <c r="C138" s="7">
        <v>0</v>
      </c>
      <c r="D138" s="7">
        <v>-1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3</v>
      </c>
      <c r="L138" s="7">
        <v>1</v>
      </c>
      <c r="M138" s="7">
        <v>22</v>
      </c>
      <c r="N138" s="8">
        <v>0.68819444444444444</v>
      </c>
      <c r="O138" s="8">
        <v>0.11041666666666666</v>
      </c>
      <c r="P138" s="8">
        <v>4.3055555555555562E-2</v>
      </c>
      <c r="Q138" s="8">
        <v>0.53472222222222221</v>
      </c>
      <c r="R138" s="7">
        <v>9</v>
      </c>
      <c r="S138" s="7">
        <v>9</v>
      </c>
      <c r="T138" s="7">
        <v>50</v>
      </c>
      <c r="U138" s="15">
        <v>1</v>
      </c>
    </row>
    <row r="139" spans="1:21" ht="13.5" thickBot="1">
      <c r="A139" s="1" t="s">
        <v>15</v>
      </c>
      <c r="B139" s="2">
        <v>0</v>
      </c>
      <c r="C139" s="2">
        <v>0</v>
      </c>
      <c r="D139" s="2">
        <v>-1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27</v>
      </c>
      <c r="N139" s="5">
        <v>0.98472222222222217</v>
      </c>
      <c r="O139" s="5">
        <v>6.3194444444444442E-2</v>
      </c>
      <c r="P139" s="5">
        <v>0.15625</v>
      </c>
      <c r="Q139" s="5">
        <v>0.76527777777777783</v>
      </c>
      <c r="R139" s="2">
        <v>0</v>
      </c>
      <c r="S139" s="2">
        <v>0</v>
      </c>
      <c r="T139" s="2">
        <v>0</v>
      </c>
      <c r="U139" s="15">
        <v>1</v>
      </c>
    </row>
    <row r="140" spans="1:21" ht="13.5" thickBot="1">
      <c r="A140" s="6" t="s">
        <v>16</v>
      </c>
      <c r="B140" s="7">
        <v>0</v>
      </c>
      <c r="C140" s="7">
        <v>0</v>
      </c>
      <c r="D140" s="7">
        <v>-1</v>
      </c>
      <c r="E140" s="7">
        <v>1</v>
      </c>
      <c r="F140" s="7">
        <v>1</v>
      </c>
      <c r="G140" s="7">
        <v>2</v>
      </c>
      <c r="H140" s="7">
        <v>1</v>
      </c>
      <c r="I140" s="7">
        <v>2</v>
      </c>
      <c r="J140" s="7">
        <v>1</v>
      </c>
      <c r="K140" s="7">
        <v>0</v>
      </c>
      <c r="L140" s="7">
        <v>2</v>
      </c>
      <c r="M140" s="7">
        <v>25</v>
      </c>
      <c r="N140" s="8">
        <v>0.81041666666666667</v>
      </c>
      <c r="O140" s="8">
        <v>0</v>
      </c>
      <c r="P140" s="8">
        <v>8.6805555555555566E-2</v>
      </c>
      <c r="Q140" s="8">
        <v>0.72361111111111109</v>
      </c>
      <c r="R140" s="7">
        <v>0</v>
      </c>
      <c r="S140" s="7">
        <v>0</v>
      </c>
      <c r="T140" s="7">
        <v>0</v>
      </c>
      <c r="U140" s="15">
        <v>1</v>
      </c>
    </row>
    <row r="141" spans="1:21">
      <c r="U141" s="15">
        <v>1</v>
      </c>
    </row>
    <row r="142" spans="1:21">
      <c r="A142" t="s">
        <v>28</v>
      </c>
      <c r="U142" s="15">
        <v>1</v>
      </c>
    </row>
    <row r="143" spans="1:21" ht="13.5" thickBot="1">
      <c r="A143" s="1" t="s">
        <v>0</v>
      </c>
      <c r="B143" s="2">
        <v>0</v>
      </c>
      <c r="C143" s="2">
        <v>0</v>
      </c>
      <c r="D143" s="2">
        <v>2</v>
      </c>
      <c r="E143" s="2">
        <v>2</v>
      </c>
      <c r="F143" s="2">
        <v>2</v>
      </c>
      <c r="G143" s="2">
        <v>3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29</v>
      </c>
      <c r="N143" s="4">
        <v>1.0597222222222222</v>
      </c>
      <c r="O143" s="5">
        <v>0.16111111111111112</v>
      </c>
      <c r="P143" s="5">
        <v>0.11180555555555556</v>
      </c>
      <c r="Q143" s="5">
        <v>0.78680555555555554</v>
      </c>
      <c r="R143" s="2">
        <v>0</v>
      </c>
      <c r="S143" s="2">
        <v>0</v>
      </c>
      <c r="T143" s="2">
        <v>0</v>
      </c>
      <c r="U143" s="15">
        <v>1</v>
      </c>
    </row>
    <row r="144" spans="1:21" ht="13.5" thickBot="1">
      <c r="A144" s="6" t="s">
        <v>1</v>
      </c>
      <c r="B144" s="7">
        <v>0</v>
      </c>
      <c r="C144" s="7">
        <v>0</v>
      </c>
      <c r="D144" s="7">
        <v>-1</v>
      </c>
      <c r="E144" s="7">
        <v>1</v>
      </c>
      <c r="F144" s="7">
        <v>1</v>
      </c>
      <c r="G144" s="7">
        <v>0</v>
      </c>
      <c r="H144" s="7">
        <v>2</v>
      </c>
      <c r="I144" s="7">
        <v>7</v>
      </c>
      <c r="J144" s="7">
        <v>2</v>
      </c>
      <c r="K144" s="7">
        <v>1</v>
      </c>
      <c r="L144" s="7">
        <v>3</v>
      </c>
      <c r="M144" s="7">
        <v>21</v>
      </c>
      <c r="N144" s="8">
        <v>0.61388888888888882</v>
      </c>
      <c r="O144" s="8">
        <v>4.5138888888888888E-2</v>
      </c>
      <c r="P144" s="8">
        <v>0</v>
      </c>
      <c r="Q144" s="8">
        <v>0.56874999999999998</v>
      </c>
      <c r="R144" s="7">
        <v>1</v>
      </c>
      <c r="S144" s="7">
        <v>2</v>
      </c>
      <c r="T144" s="7">
        <v>33.299999999999997</v>
      </c>
      <c r="U144" s="15">
        <v>1</v>
      </c>
    </row>
    <row r="145" spans="1:21" ht="13.5" thickBot="1">
      <c r="A145" s="1" t="s">
        <v>2</v>
      </c>
      <c r="B145" s="2">
        <v>0</v>
      </c>
      <c r="C145" s="2">
        <v>0</v>
      </c>
      <c r="D145" s="2">
        <v>0</v>
      </c>
      <c r="E145" s="2">
        <v>4</v>
      </c>
      <c r="F145" s="2">
        <v>4</v>
      </c>
      <c r="G145" s="2">
        <v>5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  <c r="M145" s="2">
        <v>23</v>
      </c>
      <c r="N145" s="5">
        <v>0.67361111111111116</v>
      </c>
      <c r="O145" s="5">
        <v>3.9583333333333331E-2</v>
      </c>
      <c r="P145" s="5">
        <v>7.4305555555555555E-2</v>
      </c>
      <c r="Q145" s="5">
        <v>0.55972222222222223</v>
      </c>
      <c r="R145" s="2">
        <v>6</v>
      </c>
      <c r="S145" s="2">
        <v>2</v>
      </c>
      <c r="T145" s="2">
        <v>75</v>
      </c>
      <c r="U145" s="15">
        <v>1</v>
      </c>
    </row>
    <row r="146" spans="1:21" ht="13.5" thickBot="1">
      <c r="A146" s="6" t="s">
        <v>3</v>
      </c>
      <c r="B146" s="7">
        <v>0</v>
      </c>
      <c r="C146" s="7">
        <v>1</v>
      </c>
      <c r="D146" s="7">
        <v>2</v>
      </c>
      <c r="E146" s="7">
        <v>1</v>
      </c>
      <c r="F146" s="7">
        <v>1</v>
      </c>
      <c r="G146" s="7">
        <v>1</v>
      </c>
      <c r="H146" s="7">
        <v>0</v>
      </c>
      <c r="I146" s="7">
        <v>0</v>
      </c>
      <c r="J146" s="7">
        <v>1</v>
      </c>
      <c r="K146" s="7">
        <v>0</v>
      </c>
      <c r="L146" s="7">
        <v>2</v>
      </c>
      <c r="M146" s="7">
        <v>25</v>
      </c>
      <c r="N146" s="8">
        <v>0.7680555555555556</v>
      </c>
      <c r="O146" s="8">
        <v>4.3055555555555562E-2</v>
      </c>
      <c r="P146" s="8">
        <v>0.1013888888888889</v>
      </c>
      <c r="Q146" s="8">
        <v>0.62361111111111112</v>
      </c>
      <c r="R146" s="7">
        <v>0</v>
      </c>
      <c r="S146" s="7">
        <v>0</v>
      </c>
      <c r="T146" s="7">
        <v>0</v>
      </c>
      <c r="U146" s="15">
        <v>1</v>
      </c>
    </row>
    <row r="147" spans="1:21" ht="13.5" thickBot="1">
      <c r="A147" s="1" t="s">
        <v>4</v>
      </c>
      <c r="B147" s="2">
        <v>1</v>
      </c>
      <c r="C147" s="2">
        <v>3</v>
      </c>
      <c r="D147" s="2">
        <v>4</v>
      </c>
      <c r="E147" s="2">
        <v>2</v>
      </c>
      <c r="F147" s="2">
        <v>1</v>
      </c>
      <c r="G147" s="2">
        <v>0</v>
      </c>
      <c r="H147" s="2">
        <v>1</v>
      </c>
      <c r="I147" s="2">
        <v>2</v>
      </c>
      <c r="J147" s="2">
        <v>1</v>
      </c>
      <c r="K147" s="2">
        <v>1</v>
      </c>
      <c r="L147" s="2">
        <v>0</v>
      </c>
      <c r="M147" s="2">
        <v>22</v>
      </c>
      <c r="N147" s="5">
        <v>0.80347222222222225</v>
      </c>
      <c r="O147" s="5">
        <v>0.13958333333333334</v>
      </c>
      <c r="P147" s="5">
        <v>9.0277777777777776E-2</v>
      </c>
      <c r="Q147" s="5">
        <v>0.57361111111111118</v>
      </c>
      <c r="R147" s="2">
        <v>0</v>
      </c>
      <c r="S147" s="2">
        <v>0</v>
      </c>
      <c r="T147" s="2">
        <v>0</v>
      </c>
      <c r="U147" s="15">
        <v>1</v>
      </c>
    </row>
    <row r="148" spans="1:21" ht="13.5" thickBot="1">
      <c r="A148" s="6" t="s">
        <v>5</v>
      </c>
      <c r="B148" s="7">
        <v>0</v>
      </c>
      <c r="C148" s="7">
        <v>0</v>
      </c>
      <c r="D148" s="7">
        <v>3</v>
      </c>
      <c r="E148" s="7">
        <v>1</v>
      </c>
      <c r="F148" s="7">
        <v>1</v>
      </c>
      <c r="G148" s="7">
        <v>2</v>
      </c>
      <c r="H148" s="7">
        <v>0</v>
      </c>
      <c r="I148" s="7">
        <v>0</v>
      </c>
      <c r="J148" s="7">
        <v>0</v>
      </c>
      <c r="K148" s="7">
        <v>0</v>
      </c>
      <c r="L148" s="7">
        <v>2</v>
      </c>
      <c r="M148" s="7">
        <v>24</v>
      </c>
      <c r="N148" s="8">
        <v>0.71319444444444446</v>
      </c>
      <c r="O148" s="8">
        <v>0</v>
      </c>
      <c r="P148" s="8">
        <v>0.13263888888888889</v>
      </c>
      <c r="Q148" s="8">
        <v>0.5805555555555556</v>
      </c>
      <c r="R148" s="7">
        <v>0</v>
      </c>
      <c r="S148" s="7">
        <v>0</v>
      </c>
      <c r="T148" s="7">
        <v>0</v>
      </c>
      <c r="U148" s="15">
        <v>1</v>
      </c>
    </row>
    <row r="149" spans="1:21" ht="13.5" thickBot="1">
      <c r="A149" s="1" t="s">
        <v>6</v>
      </c>
      <c r="B149" s="2">
        <v>1</v>
      </c>
      <c r="C149" s="2">
        <v>3</v>
      </c>
      <c r="D149" s="2">
        <v>4</v>
      </c>
      <c r="E149" s="2">
        <v>5</v>
      </c>
      <c r="F149" s="2">
        <v>4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1</v>
      </c>
      <c r="M149" s="2">
        <v>23</v>
      </c>
      <c r="N149" s="5">
        <v>0.68055555555555547</v>
      </c>
      <c r="O149" s="5">
        <v>0.13402777777777777</v>
      </c>
      <c r="P149" s="5">
        <v>4.5833333333333337E-2</v>
      </c>
      <c r="Q149" s="5">
        <v>0.50069444444444444</v>
      </c>
      <c r="R149" s="2">
        <v>8</v>
      </c>
      <c r="S149" s="2">
        <v>1</v>
      </c>
      <c r="T149" s="2">
        <v>88.9</v>
      </c>
      <c r="U149" s="15">
        <v>1</v>
      </c>
    </row>
    <row r="150" spans="1:21" ht="13.5" thickBot="1">
      <c r="A150" s="6" t="s">
        <v>25</v>
      </c>
      <c r="B150" s="7">
        <v>0</v>
      </c>
      <c r="C150" s="7">
        <v>0</v>
      </c>
      <c r="D150" s="7">
        <v>0</v>
      </c>
      <c r="E150" s="7">
        <v>1</v>
      </c>
      <c r="F150" s="7">
        <v>1</v>
      </c>
      <c r="G150" s="7">
        <v>0</v>
      </c>
      <c r="H150" s="7">
        <v>2</v>
      </c>
      <c r="I150" s="7">
        <v>7</v>
      </c>
      <c r="J150" s="7">
        <v>2</v>
      </c>
      <c r="K150" s="7">
        <v>1</v>
      </c>
      <c r="L150" s="7">
        <v>0</v>
      </c>
      <c r="M150" s="7">
        <v>17</v>
      </c>
      <c r="N150" s="8">
        <v>0.41041666666666665</v>
      </c>
      <c r="O150" s="8">
        <v>1.5277777777777777E-2</v>
      </c>
      <c r="P150" s="8">
        <v>4.7916666666666663E-2</v>
      </c>
      <c r="Q150" s="8">
        <v>0.34722222222222227</v>
      </c>
      <c r="R150" s="7">
        <v>0</v>
      </c>
      <c r="S150" s="7">
        <v>0</v>
      </c>
      <c r="T150" s="7">
        <v>0</v>
      </c>
      <c r="U150" s="15">
        <v>1</v>
      </c>
    </row>
    <row r="151" spans="1:21" ht="13.5" thickBot="1">
      <c r="A151" s="1" t="s">
        <v>20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2</v>
      </c>
      <c r="K151" s="2">
        <v>2</v>
      </c>
      <c r="L151" s="2">
        <v>0</v>
      </c>
      <c r="M151" s="2">
        <v>16</v>
      </c>
      <c r="N151" s="5">
        <v>0.45694444444444443</v>
      </c>
      <c r="O151" s="5">
        <v>0</v>
      </c>
      <c r="P151" s="5">
        <v>9.6527777777777768E-2</v>
      </c>
      <c r="Q151" s="5">
        <v>0.36041666666666666</v>
      </c>
      <c r="R151" s="2">
        <v>0</v>
      </c>
      <c r="S151" s="2">
        <v>0</v>
      </c>
      <c r="T151" s="2">
        <v>0</v>
      </c>
      <c r="U151" s="15">
        <v>1</v>
      </c>
    </row>
    <row r="152" spans="1:21" ht="13.5" thickBot="1">
      <c r="A152" s="6" t="s">
        <v>7</v>
      </c>
      <c r="B152" s="7">
        <v>0</v>
      </c>
      <c r="C152" s="7">
        <v>0</v>
      </c>
      <c r="D152" s="7">
        <v>0</v>
      </c>
      <c r="E152" s="7">
        <v>2</v>
      </c>
      <c r="F152" s="7">
        <v>2</v>
      </c>
      <c r="G152" s="7">
        <v>0</v>
      </c>
      <c r="H152" s="7">
        <v>0</v>
      </c>
      <c r="I152" s="7">
        <v>0</v>
      </c>
      <c r="J152" s="7">
        <v>3</v>
      </c>
      <c r="K152" s="7">
        <v>0</v>
      </c>
      <c r="L152" s="7">
        <v>1</v>
      </c>
      <c r="M152" s="7">
        <v>20</v>
      </c>
      <c r="N152" s="8">
        <v>0.54375000000000007</v>
      </c>
      <c r="O152" s="8">
        <v>0</v>
      </c>
      <c r="P152" s="8">
        <v>5.6250000000000001E-2</v>
      </c>
      <c r="Q152" s="8">
        <v>0.48749999999999999</v>
      </c>
      <c r="R152" s="7">
        <v>0</v>
      </c>
      <c r="S152" s="7">
        <v>0</v>
      </c>
      <c r="T152" s="7">
        <v>0</v>
      </c>
      <c r="U152" s="15">
        <v>1</v>
      </c>
    </row>
    <row r="153" spans="1:21" ht="13.5" thickBot="1">
      <c r="A153" s="1" t="s">
        <v>9</v>
      </c>
      <c r="B153" s="2">
        <v>0</v>
      </c>
      <c r="C153" s="2">
        <v>0</v>
      </c>
      <c r="D153" s="2">
        <v>0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1</v>
      </c>
      <c r="K153" s="2">
        <v>1</v>
      </c>
      <c r="L153" s="2">
        <v>2</v>
      </c>
      <c r="M153" s="2">
        <v>17</v>
      </c>
      <c r="N153" s="5">
        <v>0.5131944444444444</v>
      </c>
      <c r="O153" s="5">
        <v>0</v>
      </c>
      <c r="P153" s="5">
        <v>1.4583333333333332E-2</v>
      </c>
      <c r="Q153" s="5">
        <v>0.49861111111111112</v>
      </c>
      <c r="R153" s="2">
        <v>0</v>
      </c>
      <c r="S153" s="2">
        <v>1</v>
      </c>
      <c r="T153" s="2">
        <v>0</v>
      </c>
      <c r="U153" s="15">
        <v>1</v>
      </c>
    </row>
    <row r="154" spans="1:21" ht="13.5" thickBot="1">
      <c r="A154" s="6" t="s">
        <v>10</v>
      </c>
      <c r="B154" s="7">
        <v>0</v>
      </c>
      <c r="C154" s="7">
        <v>0</v>
      </c>
      <c r="D154" s="7">
        <v>1</v>
      </c>
      <c r="E154" s="7">
        <v>0</v>
      </c>
      <c r="F154" s="7">
        <v>0</v>
      </c>
      <c r="G154" s="7">
        <v>2</v>
      </c>
      <c r="H154" s="7">
        <v>1</v>
      </c>
      <c r="I154" s="7">
        <v>2</v>
      </c>
      <c r="J154" s="7">
        <v>1</v>
      </c>
      <c r="K154" s="7">
        <v>0</v>
      </c>
      <c r="L154" s="7">
        <v>0</v>
      </c>
      <c r="M154" s="7">
        <v>27</v>
      </c>
      <c r="N154" s="8">
        <v>0.83750000000000002</v>
      </c>
      <c r="O154" s="8">
        <v>0</v>
      </c>
      <c r="P154" s="8">
        <v>0.13333333333333333</v>
      </c>
      <c r="Q154" s="8">
        <v>0.70416666666666661</v>
      </c>
      <c r="R154" s="7">
        <v>0</v>
      </c>
      <c r="S154" s="7">
        <v>0</v>
      </c>
      <c r="T154" s="7">
        <v>0</v>
      </c>
      <c r="U154" s="15">
        <v>1</v>
      </c>
    </row>
    <row r="155" spans="1:21" ht="13.5" thickBot="1">
      <c r="A155" s="1" t="s">
        <v>11</v>
      </c>
      <c r="B155" s="2">
        <v>0</v>
      </c>
      <c r="C155" s="2">
        <v>0</v>
      </c>
      <c r="D155" s="2">
        <v>0</v>
      </c>
      <c r="E155" s="2">
        <v>1</v>
      </c>
      <c r="F155" s="2">
        <v>1</v>
      </c>
      <c r="G155" s="2">
        <v>0</v>
      </c>
      <c r="H155" s="2">
        <v>1</v>
      </c>
      <c r="I155" s="2">
        <v>2</v>
      </c>
      <c r="J155" s="2">
        <v>1</v>
      </c>
      <c r="K155" s="2">
        <v>0</v>
      </c>
      <c r="L155" s="2">
        <v>0</v>
      </c>
      <c r="M155" s="2">
        <v>19</v>
      </c>
      <c r="N155" s="5">
        <v>0.45624999999999999</v>
      </c>
      <c r="O155" s="5">
        <v>0</v>
      </c>
      <c r="P155" s="5">
        <v>7.6388888888888895E-2</v>
      </c>
      <c r="Q155" s="5">
        <v>0.37986111111111115</v>
      </c>
      <c r="R155" s="2">
        <v>7</v>
      </c>
      <c r="S155" s="2">
        <v>3</v>
      </c>
      <c r="T155" s="2">
        <v>70</v>
      </c>
      <c r="U155" s="15">
        <v>1</v>
      </c>
    </row>
    <row r="156" spans="1:21" ht="13.5" thickBot="1">
      <c r="A156" s="6" t="s">
        <v>12</v>
      </c>
      <c r="B156" s="7">
        <v>0</v>
      </c>
      <c r="C156" s="7">
        <v>0</v>
      </c>
      <c r="D156" s="7">
        <v>-1</v>
      </c>
      <c r="E156" s="7">
        <v>7</v>
      </c>
      <c r="F156" s="7">
        <v>7</v>
      </c>
      <c r="G156" s="7">
        <v>1</v>
      </c>
      <c r="H156" s="7">
        <v>0</v>
      </c>
      <c r="I156" s="7">
        <v>0</v>
      </c>
      <c r="J156" s="7">
        <v>1</v>
      </c>
      <c r="K156" s="7">
        <v>0</v>
      </c>
      <c r="L156" s="7">
        <v>0</v>
      </c>
      <c r="M156" s="7">
        <v>25</v>
      </c>
      <c r="N156" s="8">
        <v>0.71458333333333324</v>
      </c>
      <c r="O156" s="8">
        <v>0.10972222222222222</v>
      </c>
      <c r="P156" s="8">
        <v>6.7361111111111108E-2</v>
      </c>
      <c r="Q156" s="8">
        <v>0.53749999999999998</v>
      </c>
      <c r="R156" s="7">
        <v>6</v>
      </c>
      <c r="S156" s="7">
        <v>5</v>
      </c>
      <c r="T156" s="7">
        <v>54.5</v>
      </c>
      <c r="U156" s="15">
        <v>1</v>
      </c>
    </row>
    <row r="157" spans="1:21" ht="13.5" thickBot="1">
      <c r="A157" s="1" t="s">
        <v>13</v>
      </c>
      <c r="B157" s="2">
        <v>0</v>
      </c>
      <c r="C157" s="2">
        <v>0</v>
      </c>
      <c r="D157" s="2">
        <v>-1</v>
      </c>
      <c r="E157" s="2">
        <v>5</v>
      </c>
      <c r="F157" s="2">
        <v>5</v>
      </c>
      <c r="G157" s="2">
        <v>0</v>
      </c>
      <c r="H157" s="2">
        <v>0</v>
      </c>
      <c r="I157" s="2">
        <v>0</v>
      </c>
      <c r="J157" s="2">
        <v>3</v>
      </c>
      <c r="K157" s="2">
        <v>1</v>
      </c>
      <c r="L157" s="2">
        <v>1</v>
      </c>
      <c r="M157" s="2">
        <v>23</v>
      </c>
      <c r="N157" s="5">
        <v>0.59513888888888888</v>
      </c>
      <c r="O157" s="5">
        <v>3.9583333333333331E-2</v>
      </c>
      <c r="P157" s="5">
        <v>0</v>
      </c>
      <c r="Q157" s="5">
        <v>0.55555555555555558</v>
      </c>
      <c r="R157" s="2">
        <v>0</v>
      </c>
      <c r="S157" s="2">
        <v>0</v>
      </c>
      <c r="T157" s="2">
        <v>0</v>
      </c>
      <c r="U157" s="15">
        <v>1</v>
      </c>
    </row>
    <row r="158" spans="1:21" ht="13.5" thickBot="1">
      <c r="A158" s="6" t="s">
        <v>14</v>
      </c>
      <c r="B158" s="7">
        <v>3</v>
      </c>
      <c r="C158" s="7">
        <v>2</v>
      </c>
      <c r="D158" s="7">
        <v>4</v>
      </c>
      <c r="E158" s="7">
        <v>4</v>
      </c>
      <c r="F158" s="7">
        <v>1</v>
      </c>
      <c r="G158" s="7">
        <v>0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21</v>
      </c>
      <c r="N158" s="8">
        <v>0.69513888888888886</v>
      </c>
      <c r="O158" s="8">
        <v>0.12430555555555556</v>
      </c>
      <c r="P158" s="8">
        <v>7.9166666666666663E-2</v>
      </c>
      <c r="Q158" s="8">
        <v>0.4916666666666667</v>
      </c>
      <c r="R158" s="7">
        <v>7</v>
      </c>
      <c r="S158" s="7">
        <v>5</v>
      </c>
      <c r="T158" s="7">
        <v>58.3</v>
      </c>
      <c r="U158" s="15">
        <v>1</v>
      </c>
    </row>
    <row r="159" spans="1:21" ht="13.5" thickBot="1">
      <c r="A159" s="1" t="s">
        <v>15</v>
      </c>
      <c r="B159" s="2">
        <v>0</v>
      </c>
      <c r="C159" s="2">
        <v>0</v>
      </c>
      <c r="D159" s="2">
        <v>-1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2</v>
      </c>
      <c r="M159" s="2">
        <v>24</v>
      </c>
      <c r="N159" s="5">
        <v>0.76944444444444438</v>
      </c>
      <c r="O159" s="5">
        <v>1.5277777777777777E-2</v>
      </c>
      <c r="P159" s="5">
        <v>8.8888888888888892E-2</v>
      </c>
      <c r="Q159" s="5">
        <v>0.66527777777777775</v>
      </c>
      <c r="R159" s="2">
        <v>0</v>
      </c>
      <c r="S159" s="2">
        <v>0</v>
      </c>
      <c r="T159" s="2">
        <v>0</v>
      </c>
      <c r="U159" s="15">
        <v>1</v>
      </c>
    </row>
    <row r="160" spans="1:21" ht="13.5" thickBot="1">
      <c r="A160" s="6" t="s">
        <v>16</v>
      </c>
      <c r="B160" s="7">
        <v>0</v>
      </c>
      <c r="C160" s="7">
        <v>0</v>
      </c>
      <c r="D160" s="7">
        <v>-1</v>
      </c>
      <c r="E160" s="7">
        <v>1</v>
      </c>
      <c r="F160" s="7">
        <v>1</v>
      </c>
      <c r="G160" s="7">
        <v>0</v>
      </c>
      <c r="H160" s="7">
        <v>1</v>
      </c>
      <c r="I160" s="7">
        <v>2</v>
      </c>
      <c r="J160" s="7">
        <v>3</v>
      </c>
      <c r="K160" s="7">
        <v>0</v>
      </c>
      <c r="L160" s="7">
        <v>1</v>
      </c>
      <c r="M160" s="7">
        <v>25</v>
      </c>
      <c r="N160" s="8">
        <v>0.75902777777777775</v>
      </c>
      <c r="O160" s="8">
        <v>2.9166666666666664E-2</v>
      </c>
      <c r="P160" s="8">
        <v>8.0555555555555561E-2</v>
      </c>
      <c r="Q160" s="8">
        <v>0.64930555555555558</v>
      </c>
      <c r="R160" s="7">
        <v>0</v>
      </c>
      <c r="S160" s="7">
        <v>0</v>
      </c>
      <c r="T160" s="7">
        <v>0</v>
      </c>
      <c r="U160" s="15">
        <v>1</v>
      </c>
    </row>
    <row r="161" spans="1:21">
      <c r="U161" s="15">
        <v>1</v>
      </c>
    </row>
    <row r="162" spans="1:21">
      <c r="A162" t="s">
        <v>29</v>
      </c>
      <c r="U162" s="15">
        <v>1</v>
      </c>
    </row>
    <row r="163" spans="1:21" ht="13.5" thickBot="1">
      <c r="A163" s="1" t="s">
        <v>0</v>
      </c>
      <c r="B163" s="2">
        <v>0</v>
      </c>
      <c r="C163" s="2">
        <v>2</v>
      </c>
      <c r="D163" s="2">
        <v>2</v>
      </c>
      <c r="E163" s="2">
        <v>7</v>
      </c>
      <c r="F163" s="2">
        <v>7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3</v>
      </c>
      <c r="M163" s="2">
        <v>28</v>
      </c>
      <c r="N163" s="4">
        <v>1.0562500000000001</v>
      </c>
      <c r="O163" s="5">
        <v>0.24930555555555556</v>
      </c>
      <c r="P163" s="5">
        <v>9.3055555555555558E-2</v>
      </c>
      <c r="Q163" s="5">
        <v>0.71388888888888891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1</v>
      </c>
      <c r="B164" s="7">
        <v>0</v>
      </c>
      <c r="C164" s="7">
        <v>1</v>
      </c>
      <c r="D164" s="7">
        <v>1</v>
      </c>
      <c r="E164" s="7">
        <v>2</v>
      </c>
      <c r="F164" s="7">
        <v>2</v>
      </c>
      <c r="G164" s="7">
        <v>1</v>
      </c>
      <c r="H164" s="7">
        <v>1</v>
      </c>
      <c r="I164" s="7">
        <v>5</v>
      </c>
      <c r="J164" s="7">
        <v>0</v>
      </c>
      <c r="K164" s="7">
        <v>2</v>
      </c>
      <c r="L164" s="7">
        <v>0</v>
      </c>
      <c r="M164" s="7">
        <v>21</v>
      </c>
      <c r="N164" s="8">
        <v>0.65902777777777777</v>
      </c>
      <c r="O164" s="8">
        <v>0.11875000000000001</v>
      </c>
      <c r="P164" s="8">
        <v>0</v>
      </c>
      <c r="Q164" s="8">
        <v>0.54027777777777775</v>
      </c>
      <c r="R164" s="7">
        <v>1</v>
      </c>
      <c r="S164" s="7">
        <v>3</v>
      </c>
      <c r="T164" s="7">
        <v>25</v>
      </c>
      <c r="U164" s="15">
        <v>1</v>
      </c>
    </row>
    <row r="165" spans="1:21" ht="13.5" thickBot="1">
      <c r="A165" s="1" t="s">
        <v>2</v>
      </c>
      <c r="B165" s="2">
        <v>1</v>
      </c>
      <c r="C165" s="2">
        <v>0</v>
      </c>
      <c r="D165" s="2">
        <v>0</v>
      </c>
      <c r="E165" s="2">
        <v>5</v>
      </c>
      <c r="F165" s="2">
        <v>4</v>
      </c>
      <c r="G165" s="2">
        <v>1</v>
      </c>
      <c r="H165" s="2">
        <v>1</v>
      </c>
      <c r="I165" s="2">
        <v>2</v>
      </c>
      <c r="J165" s="2">
        <v>1</v>
      </c>
      <c r="K165" s="2">
        <v>0</v>
      </c>
      <c r="L165" s="2">
        <v>2</v>
      </c>
      <c r="M165" s="2">
        <v>25</v>
      </c>
      <c r="N165" s="5">
        <v>0.73333333333333339</v>
      </c>
      <c r="O165" s="5">
        <v>0.11180555555555556</v>
      </c>
      <c r="P165" s="5">
        <v>0</v>
      </c>
      <c r="Q165" s="5">
        <v>0.62152777777777779</v>
      </c>
      <c r="R165" s="2">
        <v>5</v>
      </c>
      <c r="S165" s="2">
        <v>6</v>
      </c>
      <c r="T165" s="2">
        <v>45.5</v>
      </c>
      <c r="U165" s="15">
        <v>1</v>
      </c>
    </row>
    <row r="166" spans="1:21" ht="13.5" thickBot="1">
      <c r="A166" s="6" t="s">
        <v>3</v>
      </c>
      <c r="B166" s="7">
        <v>0</v>
      </c>
      <c r="C166" s="7">
        <v>0</v>
      </c>
      <c r="D166" s="7">
        <v>0</v>
      </c>
      <c r="E166" s="7">
        <v>2</v>
      </c>
      <c r="F166" s="7">
        <v>2</v>
      </c>
      <c r="G166" s="7">
        <v>3</v>
      </c>
      <c r="H166" s="7">
        <v>1</v>
      </c>
      <c r="I166" s="7">
        <v>2</v>
      </c>
      <c r="J166" s="7">
        <v>0</v>
      </c>
      <c r="K166" s="7">
        <v>0</v>
      </c>
      <c r="L166" s="7">
        <v>2</v>
      </c>
      <c r="M166" s="7">
        <v>25</v>
      </c>
      <c r="N166" s="8">
        <v>0.82986111111111116</v>
      </c>
      <c r="O166" s="8">
        <v>0.12430555555555556</v>
      </c>
      <c r="P166" s="8">
        <v>1.5277777777777777E-2</v>
      </c>
      <c r="Q166" s="8">
        <v>0.69027777777777777</v>
      </c>
      <c r="R166" s="7">
        <v>0</v>
      </c>
      <c r="S166" s="7">
        <v>0</v>
      </c>
      <c r="T166" s="7">
        <v>0</v>
      </c>
      <c r="U166" s="15">
        <v>1</v>
      </c>
    </row>
    <row r="167" spans="1:21" ht="13.5" thickBot="1">
      <c r="A167" s="1" t="s">
        <v>4</v>
      </c>
      <c r="B167" s="2">
        <v>2</v>
      </c>
      <c r="C167" s="2">
        <v>1</v>
      </c>
      <c r="D167" s="2">
        <v>2</v>
      </c>
      <c r="E167" s="2">
        <v>3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  <c r="K167" s="2">
        <v>1</v>
      </c>
      <c r="L167" s="2">
        <v>2</v>
      </c>
      <c r="M167" s="2">
        <v>26</v>
      </c>
      <c r="N167" s="5">
        <v>0.89027777777777783</v>
      </c>
      <c r="O167" s="5">
        <v>0.25486111111111109</v>
      </c>
      <c r="P167" s="5">
        <v>0</v>
      </c>
      <c r="Q167" s="5">
        <v>0.63541666666666663</v>
      </c>
      <c r="R167" s="2">
        <v>0</v>
      </c>
      <c r="S167" s="2">
        <v>0</v>
      </c>
      <c r="T167" s="2">
        <v>0</v>
      </c>
      <c r="U167" s="15">
        <v>1</v>
      </c>
    </row>
    <row r="168" spans="1:21" ht="13.5" thickBot="1">
      <c r="A168" s="6" t="s">
        <v>5</v>
      </c>
      <c r="B168" s="7">
        <v>0</v>
      </c>
      <c r="C168" s="7">
        <v>0</v>
      </c>
      <c r="D168" s="7">
        <v>1</v>
      </c>
      <c r="E168" s="7">
        <v>1</v>
      </c>
      <c r="F168" s="7">
        <v>1</v>
      </c>
      <c r="G168" s="7">
        <v>4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19</v>
      </c>
      <c r="N168" s="8">
        <v>0.71597222222222223</v>
      </c>
      <c r="O168" s="8">
        <v>0</v>
      </c>
      <c r="P168" s="8">
        <v>1.5277777777777777E-2</v>
      </c>
      <c r="Q168" s="8">
        <v>0.7006944444444444</v>
      </c>
      <c r="R168" s="7">
        <v>0</v>
      </c>
      <c r="S168" s="7">
        <v>0</v>
      </c>
      <c r="T168" s="7">
        <v>0</v>
      </c>
      <c r="U168" s="15">
        <v>1</v>
      </c>
    </row>
    <row r="169" spans="1:21" ht="13.5" thickBot="1">
      <c r="A169" s="1" t="s">
        <v>6</v>
      </c>
      <c r="B169" s="2">
        <v>1</v>
      </c>
      <c r="C169" s="2">
        <v>0</v>
      </c>
      <c r="D169" s="2">
        <v>2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28</v>
      </c>
      <c r="N169" s="5">
        <v>0.91388888888888886</v>
      </c>
      <c r="O169" s="5">
        <v>0.24097222222222223</v>
      </c>
      <c r="P169" s="5">
        <v>6.6666666666666666E-2</v>
      </c>
      <c r="Q169" s="5">
        <v>0.60625000000000007</v>
      </c>
      <c r="R169" s="2">
        <v>2</v>
      </c>
      <c r="S169" s="2">
        <v>3</v>
      </c>
      <c r="T169" s="2">
        <v>40</v>
      </c>
      <c r="U169" s="15">
        <v>1</v>
      </c>
    </row>
    <row r="170" spans="1:21" ht="13.5" thickBot="1">
      <c r="A170" s="6" t="s">
        <v>25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1</v>
      </c>
      <c r="H170" s="7">
        <v>1</v>
      </c>
      <c r="I170" s="7">
        <v>5</v>
      </c>
      <c r="J170" s="7">
        <v>1</v>
      </c>
      <c r="K170" s="7">
        <v>1</v>
      </c>
      <c r="L170" s="7">
        <v>0</v>
      </c>
      <c r="M170" s="7">
        <v>14</v>
      </c>
      <c r="N170" s="8">
        <v>0.29791666666666666</v>
      </c>
      <c r="O170" s="8">
        <v>0</v>
      </c>
      <c r="P170" s="8">
        <v>3.4027777777777775E-2</v>
      </c>
      <c r="Q170" s="8">
        <v>0.2638888888888889</v>
      </c>
      <c r="R170" s="7">
        <v>0</v>
      </c>
      <c r="S170" s="7">
        <v>1</v>
      </c>
      <c r="T170" s="7">
        <v>0</v>
      </c>
      <c r="U170" s="15">
        <v>1</v>
      </c>
    </row>
    <row r="171" spans="1:21" ht="13.5" thickBot="1">
      <c r="A171" s="1" t="s">
        <v>7</v>
      </c>
      <c r="B171" s="2">
        <v>0</v>
      </c>
      <c r="C171" s="2">
        <v>0</v>
      </c>
      <c r="D171" s="2">
        <v>0</v>
      </c>
      <c r="E171" s="2">
        <v>1</v>
      </c>
      <c r="F171" s="2">
        <v>1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18</v>
      </c>
      <c r="N171" s="5">
        <v>0.56805555555555554</v>
      </c>
      <c r="O171" s="5">
        <v>2.361111111111111E-2</v>
      </c>
      <c r="P171" s="5">
        <v>0</v>
      </c>
      <c r="Q171" s="5">
        <v>0.5444444444444444</v>
      </c>
      <c r="R171" s="2">
        <v>1</v>
      </c>
      <c r="S171" s="2">
        <v>0</v>
      </c>
      <c r="T171" s="2">
        <v>100</v>
      </c>
      <c r="U171" s="15">
        <v>1</v>
      </c>
    </row>
    <row r="172" spans="1:21" ht="13.5" thickBot="1">
      <c r="A172" s="6" t="s">
        <v>8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1</v>
      </c>
      <c r="I172" s="7">
        <v>5</v>
      </c>
      <c r="J172" s="7">
        <v>1</v>
      </c>
      <c r="K172" s="7">
        <v>0</v>
      </c>
      <c r="L172" s="7">
        <v>0</v>
      </c>
      <c r="M172" s="7">
        <v>12</v>
      </c>
      <c r="N172" s="8">
        <v>0.23333333333333331</v>
      </c>
      <c r="O172" s="8">
        <v>0</v>
      </c>
      <c r="P172" s="8">
        <v>0</v>
      </c>
      <c r="Q172" s="8">
        <v>0.23333333333333331</v>
      </c>
      <c r="R172" s="7">
        <v>0</v>
      </c>
      <c r="S172" s="7">
        <v>0</v>
      </c>
      <c r="T172" s="7">
        <v>0</v>
      </c>
      <c r="U172" s="15">
        <v>1</v>
      </c>
    </row>
    <row r="173" spans="1:21" ht="13.5" thickBot="1">
      <c r="A173" s="1" t="s">
        <v>9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22</v>
      </c>
      <c r="N173" s="5">
        <v>0.6166666666666667</v>
      </c>
      <c r="O173" s="5">
        <v>2.361111111111111E-2</v>
      </c>
      <c r="P173" s="5">
        <v>2.4999999999999998E-2</v>
      </c>
      <c r="Q173" s="5">
        <v>0.56805555555555554</v>
      </c>
      <c r="R173" s="2">
        <v>0</v>
      </c>
      <c r="S173" s="2">
        <v>0</v>
      </c>
      <c r="T173" s="2">
        <v>0</v>
      </c>
      <c r="U173" s="15">
        <v>1</v>
      </c>
    </row>
    <row r="174" spans="1:21" ht="13.5" thickBot="1">
      <c r="A174" s="6" t="s">
        <v>10</v>
      </c>
      <c r="B174" s="7">
        <v>0</v>
      </c>
      <c r="C174" s="7">
        <v>0</v>
      </c>
      <c r="D174" s="7">
        <v>2</v>
      </c>
      <c r="E174" s="7">
        <v>1</v>
      </c>
      <c r="F174" s="7">
        <v>1</v>
      </c>
      <c r="G174" s="7">
        <v>0</v>
      </c>
      <c r="H174" s="7">
        <v>1</v>
      </c>
      <c r="I174" s="7">
        <v>5</v>
      </c>
      <c r="J174" s="7">
        <v>5</v>
      </c>
      <c r="K174" s="7">
        <v>1</v>
      </c>
      <c r="L174" s="7">
        <v>0</v>
      </c>
      <c r="M174" s="7">
        <v>23</v>
      </c>
      <c r="N174" s="8">
        <v>0.73819444444444438</v>
      </c>
      <c r="O174" s="8">
        <v>5.6944444444444443E-2</v>
      </c>
      <c r="P174" s="8">
        <v>5.4166666666666669E-2</v>
      </c>
      <c r="Q174" s="8">
        <v>0.62708333333333333</v>
      </c>
      <c r="R174" s="7">
        <v>0</v>
      </c>
      <c r="S174" s="7">
        <v>0</v>
      </c>
      <c r="T174" s="7">
        <v>0</v>
      </c>
      <c r="U174" s="15">
        <v>1</v>
      </c>
    </row>
    <row r="175" spans="1:21" ht="13.5" thickBot="1">
      <c r="A175" s="1" t="s">
        <v>11</v>
      </c>
      <c r="B175" s="2">
        <v>0</v>
      </c>
      <c r="C175" s="2">
        <v>1</v>
      </c>
      <c r="D175" s="2">
        <v>1</v>
      </c>
      <c r="E175" s="2">
        <v>1</v>
      </c>
      <c r="F175" s="2">
        <v>1</v>
      </c>
      <c r="G175" s="2">
        <v>1</v>
      </c>
      <c r="H175" s="2">
        <v>2</v>
      </c>
      <c r="I175" s="2">
        <v>10</v>
      </c>
      <c r="J175" s="2">
        <v>2</v>
      </c>
      <c r="K175" s="2">
        <v>1</v>
      </c>
      <c r="L175" s="2">
        <v>0</v>
      </c>
      <c r="M175" s="2">
        <v>15</v>
      </c>
      <c r="N175" s="5">
        <v>0.3666666666666667</v>
      </c>
      <c r="O175" s="5">
        <v>0</v>
      </c>
      <c r="P175" s="5">
        <v>6.8749999999999992E-2</v>
      </c>
      <c r="Q175" s="5">
        <v>0.29791666666666666</v>
      </c>
      <c r="R175" s="2">
        <v>3</v>
      </c>
      <c r="S175" s="2">
        <v>5</v>
      </c>
      <c r="T175" s="2">
        <v>37.5</v>
      </c>
      <c r="U175" s="15">
        <v>1</v>
      </c>
    </row>
    <row r="176" spans="1:21" ht="13.5" thickBot="1">
      <c r="A176" s="6" t="s">
        <v>12</v>
      </c>
      <c r="B176" s="7">
        <v>0</v>
      </c>
      <c r="C176" s="7">
        <v>1</v>
      </c>
      <c r="D176" s="7">
        <v>0</v>
      </c>
      <c r="E176" s="7">
        <v>7</v>
      </c>
      <c r="F176" s="7">
        <v>7</v>
      </c>
      <c r="G176" s="7">
        <v>2</v>
      </c>
      <c r="H176" s="7">
        <v>0</v>
      </c>
      <c r="I176" s="7">
        <v>0</v>
      </c>
      <c r="J176" s="7">
        <v>0</v>
      </c>
      <c r="K176" s="7">
        <v>0</v>
      </c>
      <c r="L176" s="7">
        <v>2</v>
      </c>
      <c r="M176" s="7">
        <v>25</v>
      </c>
      <c r="N176" s="8">
        <v>0.87083333333333324</v>
      </c>
      <c r="O176" s="8">
        <v>0.23124999999999998</v>
      </c>
      <c r="P176" s="8">
        <v>4.3055555555555562E-2</v>
      </c>
      <c r="Q176" s="8">
        <v>0.59652777777777777</v>
      </c>
      <c r="R176" s="7">
        <v>6</v>
      </c>
      <c r="S176" s="7">
        <v>2</v>
      </c>
      <c r="T176" s="7">
        <v>75</v>
      </c>
      <c r="U176" s="15">
        <v>1</v>
      </c>
    </row>
    <row r="177" spans="1:21" ht="13.5" thickBot="1">
      <c r="A177" s="1" t="s">
        <v>13</v>
      </c>
      <c r="B177" s="2">
        <v>0</v>
      </c>
      <c r="C177" s="2">
        <v>0</v>
      </c>
      <c r="D177" s="2">
        <v>1</v>
      </c>
      <c r="E177" s="2">
        <v>3</v>
      </c>
      <c r="F177" s="2">
        <v>3</v>
      </c>
      <c r="G177" s="2">
        <v>0</v>
      </c>
      <c r="H177" s="2">
        <v>0</v>
      </c>
      <c r="I177" s="2">
        <v>0</v>
      </c>
      <c r="J177" s="2">
        <v>4</v>
      </c>
      <c r="K177" s="2">
        <v>0</v>
      </c>
      <c r="L177" s="2">
        <v>0</v>
      </c>
      <c r="M177" s="2">
        <v>21</v>
      </c>
      <c r="N177" s="5">
        <v>0.66319444444444442</v>
      </c>
      <c r="O177" s="5">
        <v>9.9999999999999992E-2</v>
      </c>
      <c r="P177" s="5">
        <v>0</v>
      </c>
      <c r="Q177" s="5">
        <v>0.56319444444444444</v>
      </c>
      <c r="R177" s="2">
        <v>0</v>
      </c>
      <c r="S177" s="2">
        <v>1</v>
      </c>
      <c r="T177" s="2">
        <v>0</v>
      </c>
      <c r="U177" s="15">
        <v>1</v>
      </c>
    </row>
    <row r="178" spans="1:21" ht="13.5" thickBot="1">
      <c r="A178" s="6" t="s">
        <v>14</v>
      </c>
      <c r="B178" s="7">
        <v>0</v>
      </c>
      <c r="C178" s="7">
        <v>3</v>
      </c>
      <c r="D178" s="7">
        <v>2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2</v>
      </c>
      <c r="M178" s="7">
        <v>27</v>
      </c>
      <c r="N178" s="8">
        <v>0.7993055555555556</v>
      </c>
      <c r="O178" s="8">
        <v>0.25138888888888888</v>
      </c>
      <c r="P178" s="8">
        <v>2.361111111111111E-2</v>
      </c>
      <c r="Q178" s="8">
        <v>0.52430555555555558</v>
      </c>
      <c r="R178" s="7">
        <v>7</v>
      </c>
      <c r="S178" s="7">
        <v>12</v>
      </c>
      <c r="T178" s="7">
        <v>36.799999999999997</v>
      </c>
      <c r="U178" s="15">
        <v>1</v>
      </c>
    </row>
    <row r="179" spans="1:21" ht="13.5" thickBot="1">
      <c r="A179" s="1" t="s">
        <v>15</v>
      </c>
      <c r="B179" s="2">
        <v>0</v>
      </c>
      <c r="C179" s="2">
        <v>0</v>
      </c>
      <c r="D179" s="2">
        <v>0</v>
      </c>
      <c r="E179" s="2">
        <v>3</v>
      </c>
      <c r="F179" s="2">
        <v>3</v>
      </c>
      <c r="G179" s="2">
        <v>3</v>
      </c>
      <c r="H179" s="2">
        <v>0</v>
      </c>
      <c r="I179" s="2">
        <v>0</v>
      </c>
      <c r="J179" s="2">
        <v>1</v>
      </c>
      <c r="K179" s="2">
        <v>0</v>
      </c>
      <c r="L179" s="2">
        <v>1</v>
      </c>
      <c r="M179" s="2">
        <v>24</v>
      </c>
      <c r="N179" s="5">
        <v>0.75</v>
      </c>
      <c r="O179" s="5">
        <v>8.6805555555555566E-2</v>
      </c>
      <c r="P179" s="5">
        <v>6.1111111111111116E-2</v>
      </c>
      <c r="Q179" s="5">
        <v>0.6020833333333333</v>
      </c>
      <c r="R179" s="2">
        <v>0</v>
      </c>
      <c r="S179" s="2">
        <v>0</v>
      </c>
      <c r="T179" s="2">
        <v>0</v>
      </c>
      <c r="U179" s="15">
        <v>1</v>
      </c>
    </row>
    <row r="180" spans="1:21" ht="13.5" thickBot="1">
      <c r="A180" s="6" t="s">
        <v>16</v>
      </c>
      <c r="B180" s="7">
        <v>1</v>
      </c>
      <c r="C180" s="7">
        <v>0</v>
      </c>
      <c r="D180" s="7">
        <v>1</v>
      </c>
      <c r="E180" s="7">
        <v>1</v>
      </c>
      <c r="F180" s="7">
        <v>0</v>
      </c>
      <c r="G180" s="7">
        <v>0</v>
      </c>
      <c r="H180" s="7">
        <v>1</v>
      </c>
      <c r="I180" s="7">
        <v>2</v>
      </c>
      <c r="J180" s="7">
        <v>3</v>
      </c>
      <c r="K180" s="7">
        <v>2</v>
      </c>
      <c r="L180" s="7">
        <v>0</v>
      </c>
      <c r="M180" s="7">
        <v>23</v>
      </c>
      <c r="N180" s="8">
        <v>0.67847222222222225</v>
      </c>
      <c r="O180" s="8">
        <v>1.3888888888888889E-3</v>
      </c>
      <c r="P180" s="8">
        <v>2.2222222222222223E-2</v>
      </c>
      <c r="Q180" s="8">
        <v>0.65486111111111112</v>
      </c>
      <c r="R180" s="7">
        <v>0</v>
      </c>
      <c r="S180" s="7">
        <v>0</v>
      </c>
      <c r="T180" s="7">
        <v>0</v>
      </c>
      <c r="U180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1456"/>
    <hyperlink ref="A9" r:id="rId7" display="http://scores.espn.go.com/nhl/players/profile?playerId=576"/>
    <hyperlink ref="A10" r:id="rId8" display="http://scores.espn.go.com/nhl/players/profile?playerId=3652"/>
    <hyperlink ref="A11" r:id="rId9" display="http://scores.espn.go.com/nhl/players/profile?playerId=3510"/>
    <hyperlink ref="A12" r:id="rId10" display="http://scores.espn.go.com/nhl/players/profile?playerId=3619"/>
    <hyperlink ref="A13" r:id="rId11" display="http://scores.espn.go.com/nhl/players/profile?playerId=2100"/>
    <hyperlink ref="A14" r:id="rId12" display="http://scores.espn.go.com/nhl/players/profile?playerId=1225"/>
    <hyperlink ref="A15" r:id="rId13" display="http://scores.espn.go.com/nhl/players/profile?playerId=3451"/>
    <hyperlink ref="A16" r:id="rId14" display="http://scores.espn.go.com/nhl/players/profile?playerId=3233"/>
    <hyperlink ref="A17" r:id="rId15" display="http://scores.espn.go.com/nhl/players/profile?playerId=939"/>
    <hyperlink ref="A18" r:id="rId16" display="http://scores.espn.go.com/nhl/players/profile?playerId=3371"/>
    <hyperlink ref="A19" r:id="rId17" display="http://scores.espn.go.com/nhl/players/profile?playerId=996"/>
    <hyperlink ref="A20" r:id="rId18" display="http://scores.espn.go.com/nhl/players/profile?playerId=4928"/>
    <hyperlink ref="A23" r:id="rId19" display="http://scores.espn.go.com/nhl/players/profile?playerId=96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171"/>
    <hyperlink ref="A28" r:id="rId24" display="http://scores.espn.go.com/nhl/players/profile?playerId=1456"/>
    <hyperlink ref="A29" r:id="rId25" display="http://scores.espn.go.com/nhl/players/profile?playerId=576"/>
    <hyperlink ref="A30" r:id="rId26" display="http://scores.espn.go.com/nhl/players/profile?playerId=5201"/>
    <hyperlink ref="A31" r:id="rId27" display="http://scores.espn.go.com/nhl/players/profile?playerId=3652"/>
    <hyperlink ref="A32" r:id="rId28" display="http://scores.espn.go.com/nhl/players/profile?playerId=3510"/>
    <hyperlink ref="A33" r:id="rId29" display="http://scores.espn.go.com/nhl/players/profile?playerId=3619"/>
    <hyperlink ref="A34" r:id="rId30" display="http://scores.espn.go.com/nhl/players/profile?playerId=2100"/>
    <hyperlink ref="A35" r:id="rId31" display="http://scores.espn.go.com/nhl/players/profile?playerId=1225"/>
    <hyperlink ref="A36" r:id="rId32" display="http://scores.espn.go.com/nhl/players/profile?playerId=3451"/>
    <hyperlink ref="A37" r:id="rId33" display="http://scores.espn.go.com/nhl/players/profile?playerId=3233"/>
    <hyperlink ref="A38" r:id="rId34" display="http://scores.espn.go.com/nhl/players/profile?playerId=939"/>
    <hyperlink ref="A39" r:id="rId35" display="http://scores.espn.go.com/nhl/players/profile?playerId=3371"/>
    <hyperlink ref="A40" r:id="rId36" display="http://scores.espn.go.com/nhl/players/profile?playerId=996"/>
    <hyperlink ref="A43" r:id="rId37" display="http://scores.espn.go.com/nhl/players/profile?playerId=96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1171"/>
    <hyperlink ref="A48" r:id="rId42" display="http://scores.espn.go.com/nhl/players/profile?playerId=1456"/>
    <hyperlink ref="A49" r:id="rId43" display="http://scores.espn.go.com/nhl/players/profile?playerId=576"/>
    <hyperlink ref="A50" r:id="rId44" display="http://scores.espn.go.com/nhl/players/profile?playerId=5201"/>
    <hyperlink ref="A51" r:id="rId45" display="http://scores.espn.go.com/nhl/players/profile?playerId=3652"/>
    <hyperlink ref="A52" r:id="rId46" display="http://scores.espn.go.com/nhl/players/profile?playerId=3510"/>
    <hyperlink ref="A53" r:id="rId47" display="http://scores.espn.go.com/nhl/players/profile?playerId=3619"/>
    <hyperlink ref="A54" r:id="rId48" display="http://scores.espn.go.com/nhl/players/profile?playerId=2100"/>
    <hyperlink ref="A55" r:id="rId49" display="http://scores.espn.go.com/nhl/players/profile?playerId=1225"/>
    <hyperlink ref="A56" r:id="rId50" display="http://scores.espn.go.com/nhl/players/profile?playerId=3451"/>
    <hyperlink ref="A57" r:id="rId51" display="http://scores.espn.go.com/nhl/players/profile?playerId=3233"/>
    <hyperlink ref="A58" r:id="rId52" display="http://scores.espn.go.com/nhl/players/profile?playerId=939"/>
    <hyperlink ref="A59" r:id="rId53" display="http://scores.espn.go.com/nhl/players/profile?playerId=3371"/>
    <hyperlink ref="A60" r:id="rId54" display="http://scores.espn.go.com/nhl/players/profile?playerId=996"/>
    <hyperlink ref="A63" r:id="rId55" display="http://scores.espn.go.com/nhl/players/profile?playerId=96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1171"/>
    <hyperlink ref="A68" r:id="rId60" display="http://scores.espn.go.com/nhl/players/profile?playerId=1456"/>
    <hyperlink ref="A69" r:id="rId61" display="http://scores.espn.go.com/nhl/players/profile?playerId=576"/>
    <hyperlink ref="A70" r:id="rId62" display="http://scores.espn.go.com/nhl/players/profile?playerId=5201"/>
    <hyperlink ref="A71" r:id="rId63" display="http://scores.espn.go.com/nhl/players/profile?playerId=3652"/>
    <hyperlink ref="A72" r:id="rId64" display="http://scores.espn.go.com/nhl/players/profile?playerId=3619"/>
    <hyperlink ref="A73" r:id="rId65" display="http://scores.espn.go.com/nhl/players/profile?playerId=3906"/>
    <hyperlink ref="A74" r:id="rId66" display="http://scores.espn.go.com/nhl/players/profile?playerId=2100"/>
    <hyperlink ref="A75" r:id="rId67" display="http://scores.espn.go.com/nhl/players/profile?playerId=1225"/>
    <hyperlink ref="A76" r:id="rId68" display="http://scores.espn.go.com/nhl/players/profile?playerId=3451"/>
    <hyperlink ref="A77" r:id="rId69" display="http://scores.espn.go.com/nhl/players/profile?playerId=3233"/>
    <hyperlink ref="A78" r:id="rId70" display="http://scores.espn.go.com/nhl/players/profile?playerId=939"/>
    <hyperlink ref="A79" r:id="rId71" display="http://scores.espn.go.com/nhl/players/profile?playerId=3371"/>
    <hyperlink ref="A80" r:id="rId72" display="http://scores.espn.go.com/nhl/players/profile?playerId=996"/>
    <hyperlink ref="A83" r:id="rId73" display="http://scores.espn.go.com/nhl/players/profile?playerId=96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1171"/>
    <hyperlink ref="A88" r:id="rId78" display="http://scores.espn.go.com/nhl/players/profile?playerId=1456"/>
    <hyperlink ref="A89" r:id="rId79" display="http://scores.espn.go.com/nhl/players/profile?playerId=576"/>
    <hyperlink ref="A90" r:id="rId80" display="http://scores.espn.go.com/nhl/players/profile?playerId=587"/>
    <hyperlink ref="A91" r:id="rId81" display="http://scores.espn.go.com/nhl/players/profile?playerId=5201"/>
    <hyperlink ref="A92" r:id="rId82" display="http://scores.espn.go.com/nhl/players/profile?playerId=3652"/>
    <hyperlink ref="A93" r:id="rId83" display="http://scores.espn.go.com/nhl/players/profile?playerId=3619"/>
    <hyperlink ref="A94" r:id="rId84" display="http://scores.espn.go.com/nhl/players/profile?playerId=2100"/>
    <hyperlink ref="A95" r:id="rId85" display="http://scores.espn.go.com/nhl/players/profile?playerId=1225"/>
    <hyperlink ref="A96" r:id="rId86" display="http://scores.espn.go.com/nhl/players/profile?playerId=3451"/>
    <hyperlink ref="A97" r:id="rId87" display="http://scores.espn.go.com/nhl/players/profile?playerId=3233"/>
    <hyperlink ref="A98" r:id="rId88" display="http://scores.espn.go.com/nhl/players/profile?playerId=939"/>
    <hyperlink ref="A99" r:id="rId89" display="http://scores.espn.go.com/nhl/players/profile?playerId=3371"/>
    <hyperlink ref="A100" r:id="rId90" display="http://scores.espn.go.com/nhl/players/profile?playerId=996"/>
    <hyperlink ref="A103" r:id="rId91" display="http://scores.espn.go.com/nhl/players/profile?playerId=96"/>
    <hyperlink ref="A104" r:id="rId92" display="http://scores.espn.go.com/nhl/players/profile?playerId=1898"/>
    <hyperlink ref="A105" r:id="rId93" display="http://scores.espn.go.com/nhl/players/profile?playerId=3773"/>
    <hyperlink ref="A106" r:id="rId94" display="http://scores.espn.go.com/nhl/players/profile?playerId=5125"/>
    <hyperlink ref="A107" r:id="rId95" display="http://scores.espn.go.com/nhl/players/profile?playerId=1171"/>
    <hyperlink ref="A108" r:id="rId96" display="http://scores.espn.go.com/nhl/players/profile?playerId=1456"/>
    <hyperlink ref="A109" r:id="rId97" display="http://scores.espn.go.com/nhl/players/profile?playerId=576"/>
    <hyperlink ref="A110" r:id="rId98" display="http://scores.espn.go.com/nhl/players/profile?playerId=587"/>
    <hyperlink ref="A111" r:id="rId99" display="http://scores.espn.go.com/nhl/players/profile?playerId=5201"/>
    <hyperlink ref="A112" r:id="rId100" display="http://scores.espn.go.com/nhl/players/profile?playerId=3652"/>
    <hyperlink ref="A113" r:id="rId101" display="http://scores.espn.go.com/nhl/players/profile?playerId=3619"/>
    <hyperlink ref="A114" r:id="rId102" display="http://scores.espn.go.com/nhl/players/profile?playerId=2100"/>
    <hyperlink ref="A115" r:id="rId103" display="http://scores.espn.go.com/nhl/players/profile?playerId=1225"/>
    <hyperlink ref="A116" r:id="rId104" display="http://scores.espn.go.com/nhl/players/profile?playerId=3451"/>
    <hyperlink ref="A117" r:id="rId105" display="http://scores.espn.go.com/nhl/players/profile?playerId=3233"/>
    <hyperlink ref="A118" r:id="rId106" display="http://scores.espn.go.com/nhl/players/profile?playerId=939"/>
    <hyperlink ref="A119" r:id="rId107" display="http://scores.espn.go.com/nhl/players/profile?playerId=3371"/>
    <hyperlink ref="A120" r:id="rId108" display="http://scores.espn.go.com/nhl/players/profile?playerId=996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1171"/>
    <hyperlink ref="A128" r:id="rId114" display="http://scores.espn.go.com/nhl/players/profile?playerId=1456"/>
    <hyperlink ref="A129" r:id="rId115" display="http://scores.espn.go.com/nhl/players/profile?playerId=576"/>
    <hyperlink ref="A130" r:id="rId116" display="http://scores.espn.go.com/nhl/players/profile?playerId=587"/>
    <hyperlink ref="A131" r:id="rId117" display="http://scores.espn.go.com/nhl/players/profile?playerId=5201"/>
    <hyperlink ref="A132" r:id="rId118" display="http://scores.espn.go.com/nhl/players/profile?playerId=3652"/>
    <hyperlink ref="A133" r:id="rId119" display="http://scores.espn.go.com/nhl/players/profile?playerId=3619"/>
    <hyperlink ref="A134" r:id="rId120" display="http://scores.espn.go.com/nhl/players/profile?playerId=2100"/>
    <hyperlink ref="A135" r:id="rId121" display="http://scores.espn.go.com/nhl/players/profile?playerId=1225"/>
    <hyperlink ref="A136" r:id="rId122" display="http://scores.espn.go.com/nhl/players/profile?playerId=3451"/>
    <hyperlink ref="A137" r:id="rId123" display="http://scores.espn.go.com/nhl/players/profile?playerId=3233"/>
    <hyperlink ref="A138" r:id="rId124" display="http://scores.espn.go.com/nhl/players/profile?playerId=939"/>
    <hyperlink ref="A139" r:id="rId125" display="http://scores.espn.go.com/nhl/players/profile?playerId=3371"/>
    <hyperlink ref="A140" r:id="rId126" display="http://scores.espn.go.com/nhl/players/profile?playerId=996"/>
    <hyperlink ref="A143" r:id="rId127" display="http://scores.espn.go.com/nhl/players/profile?playerId=96"/>
    <hyperlink ref="A144" r:id="rId128" display="http://scores.espn.go.com/nhl/players/profile?playerId=1898"/>
    <hyperlink ref="A145" r:id="rId129" display="http://scores.espn.go.com/nhl/players/profile?playerId=3773"/>
    <hyperlink ref="A146" r:id="rId130" display="http://scores.espn.go.com/nhl/players/profile?playerId=5125"/>
    <hyperlink ref="A147" r:id="rId131" display="http://scores.espn.go.com/nhl/players/profile?playerId=1171"/>
    <hyperlink ref="A148" r:id="rId132" display="http://scores.espn.go.com/nhl/players/profile?playerId=1456"/>
    <hyperlink ref="A149" r:id="rId133" display="http://scores.espn.go.com/nhl/players/profile?playerId=576"/>
    <hyperlink ref="A150" r:id="rId134" display="http://scores.espn.go.com/nhl/players/profile?playerId=587"/>
    <hyperlink ref="A151" r:id="rId135" display="http://scores.espn.go.com/nhl/players/profile?playerId=5201"/>
    <hyperlink ref="A152" r:id="rId136" display="http://scores.espn.go.com/nhl/players/profile?playerId=3652"/>
    <hyperlink ref="A153" r:id="rId137" display="http://scores.espn.go.com/nhl/players/profile?playerId=3619"/>
    <hyperlink ref="A154" r:id="rId138" display="http://scores.espn.go.com/nhl/players/profile?playerId=2100"/>
    <hyperlink ref="A155" r:id="rId139" display="http://scores.espn.go.com/nhl/players/profile?playerId=1225"/>
    <hyperlink ref="A156" r:id="rId140" display="http://scores.espn.go.com/nhl/players/profile?playerId=3451"/>
    <hyperlink ref="A157" r:id="rId141" display="http://scores.espn.go.com/nhl/players/profile?playerId=3233"/>
    <hyperlink ref="A158" r:id="rId142" display="http://scores.espn.go.com/nhl/players/profile?playerId=939"/>
    <hyperlink ref="A159" r:id="rId143" display="http://scores.espn.go.com/nhl/players/profile?playerId=3371"/>
    <hyperlink ref="A160" r:id="rId144" display="http://scores.espn.go.com/nhl/players/profile?playerId=996"/>
    <hyperlink ref="A163" r:id="rId145" display="http://scores.espn.go.com/nhl/players/profile?playerId=96"/>
    <hyperlink ref="A164" r:id="rId146" display="http://scores.espn.go.com/nhl/players/profile?playerId=1898"/>
    <hyperlink ref="A165" r:id="rId147" display="http://scores.espn.go.com/nhl/players/profile?playerId=3773"/>
    <hyperlink ref="A166" r:id="rId148" display="http://scores.espn.go.com/nhl/players/profile?playerId=5125"/>
    <hyperlink ref="A167" r:id="rId149" display="http://scores.espn.go.com/nhl/players/profile?playerId=1171"/>
    <hyperlink ref="A168" r:id="rId150" display="http://scores.espn.go.com/nhl/players/profile?playerId=1456"/>
    <hyperlink ref="A169" r:id="rId151" display="http://scores.espn.go.com/nhl/players/profile?playerId=576"/>
    <hyperlink ref="A170" r:id="rId152" display="http://scores.espn.go.com/nhl/players/profile?playerId=587"/>
    <hyperlink ref="A171" r:id="rId153" display="http://scores.espn.go.com/nhl/players/profile?playerId=3652"/>
    <hyperlink ref="A172" r:id="rId154" display="http://scores.espn.go.com/nhl/players/profile?playerId=3510"/>
    <hyperlink ref="A173" r:id="rId155" display="http://scores.espn.go.com/nhl/players/profile?playerId=3619"/>
    <hyperlink ref="A174" r:id="rId156" display="http://scores.espn.go.com/nhl/players/profile?playerId=2100"/>
    <hyperlink ref="A175" r:id="rId157" display="http://scores.espn.go.com/nhl/players/profile?playerId=1225"/>
    <hyperlink ref="A176" r:id="rId158" display="http://scores.espn.go.com/nhl/players/profile?playerId=3451"/>
    <hyperlink ref="A177" r:id="rId159" display="http://scores.espn.go.com/nhl/players/profile?playerId=3233"/>
    <hyperlink ref="A178" r:id="rId160" display="http://scores.espn.go.com/nhl/players/profile?playerId=939"/>
    <hyperlink ref="A179" r:id="rId161" display="http://scores.espn.go.com/nhl/players/profile?playerId=3371"/>
    <hyperlink ref="A180" r:id="rId162" display="http://scores.espn.go.com/nhl/players/profile?playerId=99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0"/>
  <sheetViews>
    <sheetView topLeftCell="A234" zoomScale="80" zoomScaleNormal="80" workbookViewId="0">
      <selection activeCell="U3" sqref="U3:U280"/>
    </sheetView>
  </sheetViews>
  <sheetFormatPr defaultRowHeight="12.75"/>
  <cols>
    <col min="1" max="1" width="17.57031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52</v>
      </c>
    </row>
    <row r="3" spans="1:21" ht="13.5" thickBot="1">
      <c r="A3" s="1" t="s">
        <v>0</v>
      </c>
      <c r="B3" s="2">
        <v>0</v>
      </c>
      <c r="C3" s="2">
        <v>0</v>
      </c>
      <c r="D3" s="2">
        <v>0</v>
      </c>
      <c r="E3" s="2">
        <v>4</v>
      </c>
      <c r="F3" s="2">
        <v>4</v>
      </c>
      <c r="G3" s="2">
        <v>0</v>
      </c>
      <c r="H3" s="2">
        <v>1</v>
      </c>
      <c r="I3" s="2">
        <v>2</v>
      </c>
      <c r="J3" s="2">
        <v>0</v>
      </c>
      <c r="K3" s="2">
        <v>1</v>
      </c>
      <c r="L3" s="2">
        <v>1</v>
      </c>
      <c r="M3" s="2">
        <v>32</v>
      </c>
      <c r="N3" s="4">
        <v>1.1416666666666666</v>
      </c>
      <c r="O3" s="5">
        <v>0.27708333333333335</v>
      </c>
      <c r="P3" s="5">
        <v>0.20277777777777781</v>
      </c>
      <c r="Q3" s="5">
        <v>0.66180555555555554</v>
      </c>
      <c r="R3" s="2">
        <v>0</v>
      </c>
      <c r="S3" s="2">
        <v>2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3</v>
      </c>
      <c r="F4" s="7">
        <v>3</v>
      </c>
      <c r="G4" s="7">
        <v>0</v>
      </c>
      <c r="H4" s="7">
        <v>2</v>
      </c>
      <c r="I4" s="7">
        <v>4</v>
      </c>
      <c r="J4" s="7">
        <v>1</v>
      </c>
      <c r="K4" s="7">
        <v>0</v>
      </c>
      <c r="L4" s="7">
        <v>1</v>
      </c>
      <c r="M4" s="7">
        <v>18</v>
      </c>
      <c r="N4" s="8">
        <v>0.64444444444444449</v>
      </c>
      <c r="O4" s="8">
        <v>0.10555555555555556</v>
      </c>
      <c r="P4" s="8">
        <v>0</v>
      </c>
      <c r="Q4" s="8">
        <v>0.53888888888888886</v>
      </c>
      <c r="R4" s="7">
        <v>1</v>
      </c>
      <c r="S4" s="7">
        <v>1</v>
      </c>
      <c r="T4" s="7">
        <v>50</v>
      </c>
      <c r="U4" s="15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4</v>
      </c>
      <c r="F5" s="2">
        <v>4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20</v>
      </c>
      <c r="N5" s="5">
        <v>0.62291666666666667</v>
      </c>
      <c r="O5" s="5">
        <v>0.13055555555555556</v>
      </c>
      <c r="P5" s="5">
        <v>4.9999999999999996E-2</v>
      </c>
      <c r="Q5" s="5">
        <v>0.44236111111111115</v>
      </c>
      <c r="R5" s="2">
        <v>4</v>
      </c>
      <c r="S5" s="2">
        <v>7</v>
      </c>
      <c r="T5" s="2">
        <v>36.4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</v>
      </c>
      <c r="G6" s="7">
        <v>0</v>
      </c>
      <c r="H6" s="7">
        <v>1</v>
      </c>
      <c r="I6" s="7">
        <v>2</v>
      </c>
      <c r="J6" s="7">
        <v>0</v>
      </c>
      <c r="K6" s="7">
        <v>0</v>
      </c>
      <c r="L6" s="7">
        <v>1</v>
      </c>
      <c r="M6" s="7">
        <v>24</v>
      </c>
      <c r="N6" s="8">
        <v>0.79791666666666661</v>
      </c>
      <c r="O6" s="8">
        <v>0.14027777777777778</v>
      </c>
      <c r="P6" s="8">
        <v>9.0277777777777776E-2</v>
      </c>
      <c r="Q6" s="8">
        <v>0.56736111111111109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2</v>
      </c>
      <c r="K7" s="2">
        <v>0</v>
      </c>
      <c r="L7" s="2">
        <v>1</v>
      </c>
      <c r="M7" s="2">
        <v>26</v>
      </c>
      <c r="N7" s="5">
        <v>0.82916666666666661</v>
      </c>
      <c r="O7" s="5">
        <v>0.20833333333333334</v>
      </c>
      <c r="P7" s="5">
        <v>0.13263888888888889</v>
      </c>
      <c r="Q7" s="5">
        <v>0.48819444444444443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20</v>
      </c>
      <c r="N8" s="8">
        <v>0.66805555555555562</v>
      </c>
      <c r="O8" s="8">
        <v>1.7361111111111112E-2</v>
      </c>
      <c r="P8" s="8">
        <v>0.12083333333333333</v>
      </c>
      <c r="Q8" s="8">
        <v>0.52986111111111112</v>
      </c>
      <c r="R8" s="7">
        <v>0</v>
      </c>
      <c r="S8" s="7">
        <v>0</v>
      </c>
      <c r="T8" s="7">
        <v>0</v>
      </c>
      <c r="U8" s="15">
        <v>1</v>
      </c>
    </row>
    <row r="9" spans="1:21" ht="13.5" thickBot="1">
      <c r="A9" s="1" t="s">
        <v>6</v>
      </c>
      <c r="B9" s="2">
        <v>0</v>
      </c>
      <c r="C9" s="2">
        <v>0</v>
      </c>
      <c r="D9" s="2">
        <v>0</v>
      </c>
      <c r="E9" s="2">
        <v>3</v>
      </c>
      <c r="F9" s="2">
        <v>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26</v>
      </c>
      <c r="N9" s="5">
        <v>0.8222222222222223</v>
      </c>
      <c r="O9" s="5">
        <v>0.20833333333333334</v>
      </c>
      <c r="P9" s="5">
        <v>0.1875</v>
      </c>
      <c r="Q9" s="5">
        <v>0.42638888888888887</v>
      </c>
      <c r="R9" s="2">
        <v>2</v>
      </c>
      <c r="S9" s="2">
        <v>2</v>
      </c>
      <c r="T9" s="2">
        <v>50</v>
      </c>
      <c r="U9" s="15">
        <v>1</v>
      </c>
    </row>
    <row r="10" spans="1:21" ht="13.5" thickBot="1">
      <c r="A10" s="6" t="s">
        <v>25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10</v>
      </c>
      <c r="N10" s="8">
        <v>0.23194444444444443</v>
      </c>
      <c r="O10" s="8">
        <v>0</v>
      </c>
      <c r="P10" s="8">
        <v>2.5694444444444447E-2</v>
      </c>
      <c r="Q10" s="8">
        <v>0.20625000000000002</v>
      </c>
      <c r="R10" s="7">
        <v>0</v>
      </c>
      <c r="S10" s="7">
        <v>0</v>
      </c>
      <c r="T10" s="7">
        <v>0</v>
      </c>
      <c r="U10" s="15">
        <v>1</v>
      </c>
    </row>
    <row r="11" spans="1:21" ht="13.5" thickBot="1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4</v>
      </c>
      <c r="J11" s="2">
        <v>0</v>
      </c>
      <c r="K11" s="2">
        <v>1</v>
      </c>
      <c r="L11" s="2">
        <v>0</v>
      </c>
      <c r="M11" s="2">
        <v>12</v>
      </c>
      <c r="N11" s="5">
        <v>0.26180555555555557</v>
      </c>
      <c r="O11" s="5">
        <v>0</v>
      </c>
      <c r="P11" s="5">
        <v>5.5555555555555552E-2</v>
      </c>
      <c r="Q11" s="5">
        <v>0.20625000000000002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7</v>
      </c>
      <c r="B12" s="7">
        <v>0</v>
      </c>
      <c r="C12" s="7">
        <v>0</v>
      </c>
      <c r="D12" s="7">
        <v>0</v>
      </c>
      <c r="E12" s="7">
        <v>4</v>
      </c>
      <c r="F12" s="7">
        <v>4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15</v>
      </c>
      <c r="N12" s="8">
        <v>0.42083333333333334</v>
      </c>
      <c r="O12" s="8">
        <v>2.4999999999999998E-2</v>
      </c>
      <c r="P12" s="8">
        <v>1.5277777777777777E-2</v>
      </c>
      <c r="Q12" s="8">
        <v>0.38055555555555554</v>
      </c>
      <c r="R12" s="7">
        <v>0</v>
      </c>
      <c r="S12" s="7">
        <v>0</v>
      </c>
      <c r="T12" s="7">
        <v>0</v>
      </c>
      <c r="U12" s="15">
        <v>1</v>
      </c>
    </row>
    <row r="13" spans="1:21" ht="13.5" thickBot="1">
      <c r="A13" s="1" t="s">
        <v>9</v>
      </c>
      <c r="B13" s="2">
        <v>0</v>
      </c>
      <c r="C13" s="2">
        <v>0</v>
      </c>
      <c r="D13" s="2">
        <v>0</v>
      </c>
      <c r="E13" s="2">
        <v>5</v>
      </c>
      <c r="F13" s="2">
        <v>5</v>
      </c>
      <c r="G13" s="2">
        <v>1</v>
      </c>
      <c r="H13" s="2">
        <v>1</v>
      </c>
      <c r="I13" s="2">
        <v>2</v>
      </c>
      <c r="J13" s="2">
        <v>1</v>
      </c>
      <c r="K13" s="2">
        <v>0</v>
      </c>
      <c r="L13" s="2">
        <v>0</v>
      </c>
      <c r="M13" s="2">
        <v>22</v>
      </c>
      <c r="N13" s="5">
        <v>0.60555555555555551</v>
      </c>
      <c r="O13" s="5">
        <v>0</v>
      </c>
      <c r="P13" s="5">
        <v>0.1423611111111111</v>
      </c>
      <c r="Q13" s="5">
        <v>0.46319444444444446</v>
      </c>
      <c r="R13" s="2">
        <v>1</v>
      </c>
      <c r="S13" s="2">
        <v>0</v>
      </c>
      <c r="T13" s="2">
        <v>100</v>
      </c>
      <c r="U13" s="15">
        <v>1</v>
      </c>
    </row>
    <row r="14" spans="1:21" ht="13.5" thickBot="1">
      <c r="A14" s="6" t="s">
        <v>10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2</v>
      </c>
      <c r="H14" s="7">
        <v>1</v>
      </c>
      <c r="I14" s="7">
        <v>2</v>
      </c>
      <c r="J14" s="7">
        <v>2</v>
      </c>
      <c r="K14" s="7">
        <v>0</v>
      </c>
      <c r="L14" s="7">
        <v>0</v>
      </c>
      <c r="M14" s="7">
        <v>27</v>
      </c>
      <c r="N14" s="8">
        <v>0.7368055555555556</v>
      </c>
      <c r="O14" s="8">
        <v>2.0833333333333333E-3</v>
      </c>
      <c r="P14" s="8">
        <v>0.11805555555555557</v>
      </c>
      <c r="Q14" s="8">
        <v>0.6166666666666667</v>
      </c>
      <c r="R14" s="7">
        <v>0</v>
      </c>
      <c r="S14" s="7">
        <v>0</v>
      </c>
      <c r="T14" s="7">
        <v>0</v>
      </c>
      <c r="U14" s="15">
        <v>1</v>
      </c>
    </row>
    <row r="15" spans="1:21" ht="13.5" thickBot="1">
      <c r="A15" s="1" t="s">
        <v>11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16</v>
      </c>
      <c r="N15" s="5">
        <v>0.37708333333333338</v>
      </c>
      <c r="O15" s="5">
        <v>0</v>
      </c>
      <c r="P15" s="5">
        <v>0.1361111111111111</v>
      </c>
      <c r="Q15" s="5">
        <v>0.24097222222222223</v>
      </c>
      <c r="R15" s="2">
        <v>2</v>
      </c>
      <c r="S15" s="2">
        <v>2</v>
      </c>
      <c r="T15" s="2">
        <v>50</v>
      </c>
      <c r="U15" s="15">
        <v>1</v>
      </c>
    </row>
    <row r="16" spans="1:21" ht="13.5" thickBot="1">
      <c r="A16" s="6" t="s">
        <v>12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  <c r="G16" s="7">
        <v>2</v>
      </c>
      <c r="H16" s="7">
        <v>1</v>
      </c>
      <c r="I16" s="7">
        <v>2</v>
      </c>
      <c r="J16" s="7">
        <v>3</v>
      </c>
      <c r="K16" s="7">
        <v>1</v>
      </c>
      <c r="L16" s="7">
        <v>3</v>
      </c>
      <c r="M16" s="7">
        <v>26</v>
      </c>
      <c r="N16" s="8">
        <v>0.81874999999999998</v>
      </c>
      <c r="O16" s="8">
        <v>0.18055555555555555</v>
      </c>
      <c r="P16" s="8">
        <v>0.17847222222222223</v>
      </c>
      <c r="Q16" s="8">
        <v>0.4597222222222222</v>
      </c>
      <c r="R16" s="7">
        <v>4</v>
      </c>
      <c r="S16" s="7">
        <v>3</v>
      </c>
      <c r="T16" s="7">
        <v>57.1</v>
      </c>
      <c r="U16" s="15">
        <v>1</v>
      </c>
    </row>
    <row r="17" spans="1:21" ht="13.5" thickBot="1">
      <c r="A17" s="1" t="s">
        <v>13</v>
      </c>
      <c r="B17" s="2">
        <v>0</v>
      </c>
      <c r="C17" s="2">
        <v>0</v>
      </c>
      <c r="D17" s="2">
        <v>0</v>
      </c>
      <c r="E17" s="2">
        <v>2</v>
      </c>
      <c r="F17" s="2">
        <v>2</v>
      </c>
      <c r="G17" s="2">
        <v>0</v>
      </c>
      <c r="H17" s="2">
        <v>1</v>
      </c>
      <c r="I17" s="2">
        <v>2</v>
      </c>
      <c r="J17" s="2">
        <v>1</v>
      </c>
      <c r="K17" s="2">
        <v>0</v>
      </c>
      <c r="L17" s="2">
        <v>0</v>
      </c>
      <c r="M17" s="2">
        <v>19</v>
      </c>
      <c r="N17" s="5">
        <v>0.60138888888888886</v>
      </c>
      <c r="O17" s="5">
        <v>0.10555555555555556</v>
      </c>
      <c r="P17" s="5">
        <v>0</v>
      </c>
      <c r="Q17" s="5">
        <v>0.49583333333333335</v>
      </c>
      <c r="R17" s="2">
        <v>0</v>
      </c>
      <c r="S17" s="2">
        <v>0</v>
      </c>
      <c r="T17" s="2">
        <v>0</v>
      </c>
      <c r="U17" s="15">
        <v>1</v>
      </c>
    </row>
    <row r="18" spans="1:21" ht="13.5" thickBot="1">
      <c r="A18" s="6" t="s">
        <v>14</v>
      </c>
      <c r="B18" s="7">
        <v>0</v>
      </c>
      <c r="C18" s="7">
        <v>0</v>
      </c>
      <c r="D18" s="7">
        <v>0</v>
      </c>
      <c r="E18" s="7">
        <v>2</v>
      </c>
      <c r="F18" s="7">
        <v>2</v>
      </c>
      <c r="G18" s="7">
        <v>0</v>
      </c>
      <c r="H18" s="7">
        <v>0</v>
      </c>
      <c r="I18" s="7">
        <v>0</v>
      </c>
      <c r="J18" s="7">
        <v>2</v>
      </c>
      <c r="K18" s="7">
        <v>1</v>
      </c>
      <c r="L18" s="7">
        <v>0</v>
      </c>
      <c r="M18" s="7">
        <v>28</v>
      </c>
      <c r="N18" s="8">
        <v>0.8208333333333333</v>
      </c>
      <c r="O18" s="8">
        <v>0.23333333333333331</v>
      </c>
      <c r="P18" s="8">
        <v>0.11805555555555557</v>
      </c>
      <c r="Q18" s="8">
        <v>0.4694444444444445</v>
      </c>
      <c r="R18" s="7">
        <v>15</v>
      </c>
      <c r="S18" s="7">
        <v>4</v>
      </c>
      <c r="T18" s="7">
        <v>78.900000000000006</v>
      </c>
      <c r="U18" s="15">
        <v>1</v>
      </c>
    </row>
    <row r="19" spans="1:21" ht="13.5" thickBot="1">
      <c r="A19" s="1" t="s">
        <v>15</v>
      </c>
      <c r="B19" s="2">
        <v>0</v>
      </c>
      <c r="C19" s="2">
        <v>0</v>
      </c>
      <c r="D19" s="2">
        <v>0</v>
      </c>
      <c r="E19" s="2">
        <v>2</v>
      </c>
      <c r="F19" s="2">
        <v>2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26</v>
      </c>
      <c r="N19" s="5">
        <v>0.85138888888888886</v>
      </c>
      <c r="O19" s="5">
        <v>4.4444444444444446E-2</v>
      </c>
      <c r="P19" s="5">
        <v>0.30486111111111108</v>
      </c>
      <c r="Q19" s="5">
        <v>0.50208333333333333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16</v>
      </c>
      <c r="B20" s="7">
        <v>0</v>
      </c>
      <c r="C20" s="7">
        <v>0</v>
      </c>
      <c r="D20" s="7">
        <v>0</v>
      </c>
      <c r="E20" s="7">
        <v>2</v>
      </c>
      <c r="F20" s="7">
        <v>2</v>
      </c>
      <c r="G20" s="7">
        <v>3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20</v>
      </c>
      <c r="N20" s="8">
        <v>0.60347222222222219</v>
      </c>
      <c r="O20" s="8">
        <v>1.5972222222222224E-2</v>
      </c>
      <c r="P20" s="8">
        <v>0.19652777777777777</v>
      </c>
      <c r="Q20" s="8">
        <v>0.39097222222222222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>
      <c r="A22" t="s">
        <v>53</v>
      </c>
      <c r="U22" s="15">
        <v>1</v>
      </c>
    </row>
    <row r="23" spans="1:21" ht="13.5" thickBot="1">
      <c r="A23" s="1" t="s">
        <v>0</v>
      </c>
      <c r="B23" s="2">
        <v>0</v>
      </c>
      <c r="C23" s="2">
        <v>0</v>
      </c>
      <c r="D23" s="2">
        <v>0</v>
      </c>
      <c r="E23" s="2">
        <v>4</v>
      </c>
      <c r="F23" s="2">
        <v>4</v>
      </c>
      <c r="G23" s="2">
        <v>0</v>
      </c>
      <c r="H23" s="2">
        <v>1</v>
      </c>
      <c r="I23" s="2">
        <v>2</v>
      </c>
      <c r="J23" s="2">
        <v>1</v>
      </c>
      <c r="K23" s="2">
        <v>3</v>
      </c>
      <c r="L23" s="2">
        <v>0</v>
      </c>
      <c r="M23" s="2">
        <v>33</v>
      </c>
      <c r="N23" s="4">
        <v>1.2006944444444445</v>
      </c>
      <c r="O23" s="5">
        <v>0.1361111111111111</v>
      </c>
      <c r="P23" s="5">
        <v>0.22708333333333333</v>
      </c>
      <c r="Q23" s="5">
        <v>0.83750000000000002</v>
      </c>
      <c r="R23" s="2">
        <v>0</v>
      </c>
      <c r="S23" s="2">
        <v>0</v>
      </c>
      <c r="T23" s="2">
        <v>0</v>
      </c>
      <c r="U23" s="15">
        <v>1</v>
      </c>
    </row>
    <row r="24" spans="1:21" ht="13.5" thickBot="1">
      <c r="A24" s="6" t="s">
        <v>1</v>
      </c>
      <c r="B24" s="7">
        <v>0</v>
      </c>
      <c r="C24" s="7">
        <v>0</v>
      </c>
      <c r="D24" s="7">
        <v>0</v>
      </c>
      <c r="E24" s="7">
        <v>1</v>
      </c>
      <c r="F24" s="7">
        <v>1</v>
      </c>
      <c r="G24" s="7">
        <v>0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20</v>
      </c>
      <c r="N24" s="8">
        <v>0.6972222222222223</v>
      </c>
      <c r="O24" s="8">
        <v>6.5277777777777782E-2</v>
      </c>
      <c r="P24" s="8">
        <v>0</v>
      </c>
      <c r="Q24" s="8">
        <v>0.63194444444444442</v>
      </c>
      <c r="R24" s="7">
        <v>1</v>
      </c>
      <c r="S24" s="7">
        <v>0</v>
      </c>
      <c r="T24" s="7">
        <v>100</v>
      </c>
      <c r="U24" s="15">
        <v>1</v>
      </c>
    </row>
    <row r="25" spans="1:21" ht="13.5" thickBot="1">
      <c r="A25" s="1" t="s">
        <v>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5</v>
      </c>
      <c r="J25" s="2">
        <v>2</v>
      </c>
      <c r="K25" s="2">
        <v>0</v>
      </c>
      <c r="L25" s="2">
        <v>0</v>
      </c>
      <c r="M25" s="2">
        <v>22</v>
      </c>
      <c r="N25" s="5">
        <v>0.62152777777777779</v>
      </c>
      <c r="O25" s="5">
        <v>6.8749999999999992E-2</v>
      </c>
      <c r="P25" s="5">
        <v>4.2361111111111106E-2</v>
      </c>
      <c r="Q25" s="5">
        <v>0.51041666666666663</v>
      </c>
      <c r="R25" s="2">
        <v>6</v>
      </c>
      <c r="S25" s="2">
        <v>2</v>
      </c>
      <c r="T25" s="2">
        <v>75</v>
      </c>
      <c r="U25" s="15">
        <v>1</v>
      </c>
    </row>
    <row r="26" spans="1:21" ht="13.5" thickBot="1">
      <c r="A26" s="6" t="s">
        <v>3</v>
      </c>
      <c r="B26" s="7">
        <v>0</v>
      </c>
      <c r="C26" s="7">
        <v>0</v>
      </c>
      <c r="D26" s="7">
        <v>-2</v>
      </c>
      <c r="E26" s="7">
        <v>3</v>
      </c>
      <c r="F26" s="7">
        <v>3</v>
      </c>
      <c r="G26" s="7">
        <v>1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23</v>
      </c>
      <c r="N26" s="8">
        <v>0.70486111111111116</v>
      </c>
      <c r="O26" s="8">
        <v>6.5972222222222224E-2</v>
      </c>
      <c r="P26" s="8">
        <v>0.17847222222222223</v>
      </c>
      <c r="Q26" s="8">
        <v>0.4604166666666667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4</v>
      </c>
      <c r="B27" s="2">
        <v>0</v>
      </c>
      <c r="C27" s="2">
        <v>0</v>
      </c>
      <c r="D27" s="2">
        <v>-1</v>
      </c>
      <c r="E27" s="2">
        <v>3</v>
      </c>
      <c r="F27" s="2">
        <v>3</v>
      </c>
      <c r="G27" s="2">
        <v>1</v>
      </c>
      <c r="H27" s="2">
        <v>1</v>
      </c>
      <c r="I27" s="2">
        <v>2</v>
      </c>
      <c r="J27" s="2">
        <v>0</v>
      </c>
      <c r="K27" s="2">
        <v>0</v>
      </c>
      <c r="L27" s="2">
        <v>1</v>
      </c>
      <c r="M27" s="2">
        <v>29</v>
      </c>
      <c r="N27" s="5">
        <v>0.92569444444444438</v>
      </c>
      <c r="O27" s="5">
        <v>0.11875000000000001</v>
      </c>
      <c r="P27" s="5">
        <v>0.14930555555555555</v>
      </c>
      <c r="Q27" s="5">
        <v>0.65763888888888888</v>
      </c>
      <c r="R27" s="2">
        <v>1</v>
      </c>
      <c r="S27" s="2">
        <v>0</v>
      </c>
      <c r="T27" s="2">
        <v>100</v>
      </c>
      <c r="U27" s="15">
        <v>1</v>
      </c>
    </row>
    <row r="28" spans="1:21" ht="13.5" thickBot="1">
      <c r="A28" s="6" t="s">
        <v>5</v>
      </c>
      <c r="B28" s="7">
        <v>0</v>
      </c>
      <c r="C28" s="7">
        <v>0</v>
      </c>
      <c r="D28" s="7">
        <v>-2</v>
      </c>
      <c r="E28" s="7">
        <v>2</v>
      </c>
      <c r="F28" s="7">
        <v>2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23</v>
      </c>
      <c r="N28" s="8">
        <v>0.67499999999999993</v>
      </c>
      <c r="O28" s="8">
        <v>2.7777777777777779E-3</v>
      </c>
      <c r="P28" s="8">
        <v>0.15763888888888888</v>
      </c>
      <c r="Q28" s="8">
        <v>0.51458333333333328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6</v>
      </c>
      <c r="B29" s="2">
        <v>0</v>
      </c>
      <c r="C29" s="2">
        <v>0</v>
      </c>
      <c r="D29" s="2">
        <v>-1</v>
      </c>
      <c r="E29" s="2">
        <v>2</v>
      </c>
      <c r="F29" s="2">
        <v>2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30</v>
      </c>
      <c r="N29" s="5">
        <v>0.89236111111111116</v>
      </c>
      <c r="O29" s="5">
        <v>0.11388888888888889</v>
      </c>
      <c r="P29" s="5">
        <v>0.17847222222222223</v>
      </c>
      <c r="Q29" s="5">
        <v>0.6</v>
      </c>
      <c r="R29" s="2">
        <v>5</v>
      </c>
      <c r="S29" s="2">
        <v>3</v>
      </c>
      <c r="T29" s="2">
        <v>62.5</v>
      </c>
      <c r="U29" s="15">
        <v>1</v>
      </c>
    </row>
    <row r="30" spans="1:21" ht="13.5" thickBot="1">
      <c r="A30" s="6" t="s">
        <v>25</v>
      </c>
      <c r="B30" s="7">
        <v>0</v>
      </c>
      <c r="C30" s="7">
        <v>0</v>
      </c>
      <c r="D30" s="7">
        <v>-1</v>
      </c>
      <c r="E30" s="7">
        <v>1</v>
      </c>
      <c r="F30" s="7">
        <v>1</v>
      </c>
      <c r="G30" s="7">
        <v>1</v>
      </c>
      <c r="H30" s="7">
        <v>1</v>
      </c>
      <c r="I30" s="7">
        <v>5</v>
      </c>
      <c r="J30" s="7">
        <v>0</v>
      </c>
      <c r="K30" s="7">
        <v>1</v>
      </c>
      <c r="L30" s="7">
        <v>0</v>
      </c>
      <c r="M30" s="7">
        <v>17</v>
      </c>
      <c r="N30" s="8">
        <v>0.37361111111111112</v>
      </c>
      <c r="O30" s="8">
        <v>0</v>
      </c>
      <c r="P30" s="8">
        <v>0.1125</v>
      </c>
      <c r="Q30" s="8">
        <v>0.26111111111111113</v>
      </c>
      <c r="R30" s="7">
        <v>1</v>
      </c>
      <c r="S30" s="7">
        <v>1</v>
      </c>
      <c r="T30" s="7">
        <v>50</v>
      </c>
      <c r="U30" s="15">
        <v>1</v>
      </c>
    </row>
    <row r="31" spans="1:21" ht="13.5" thickBot="1">
      <c r="A31" s="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13</v>
      </c>
      <c r="N31" s="5">
        <v>0.3298611111111111</v>
      </c>
      <c r="O31" s="5">
        <v>0</v>
      </c>
      <c r="P31" s="5">
        <v>1.6666666666666666E-2</v>
      </c>
      <c r="Q31" s="5">
        <v>0.31319444444444444</v>
      </c>
      <c r="R31" s="2">
        <v>0</v>
      </c>
      <c r="S31" s="2">
        <v>0</v>
      </c>
      <c r="T31" s="2">
        <v>0</v>
      </c>
      <c r="U31" s="15">
        <v>1</v>
      </c>
    </row>
    <row r="32" spans="1:21" ht="13.5" thickBot="1">
      <c r="A32" s="6" t="s">
        <v>8</v>
      </c>
      <c r="B32" s="7">
        <v>0</v>
      </c>
      <c r="C32" s="7">
        <v>0</v>
      </c>
      <c r="D32" s="7">
        <v>-1</v>
      </c>
      <c r="E32" s="7">
        <v>0</v>
      </c>
      <c r="F32" s="7">
        <v>0</v>
      </c>
      <c r="G32" s="7">
        <v>0</v>
      </c>
      <c r="H32" s="7">
        <v>1</v>
      </c>
      <c r="I32" s="7">
        <v>2</v>
      </c>
      <c r="J32" s="7">
        <v>0</v>
      </c>
      <c r="K32" s="7">
        <v>0</v>
      </c>
      <c r="L32" s="7">
        <v>0</v>
      </c>
      <c r="M32" s="7">
        <v>6</v>
      </c>
      <c r="N32" s="8">
        <v>0.12013888888888889</v>
      </c>
      <c r="O32" s="8">
        <v>0</v>
      </c>
      <c r="P32" s="8">
        <v>0</v>
      </c>
      <c r="Q32" s="8">
        <v>0.12013888888888889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21</v>
      </c>
      <c r="N33" s="5">
        <v>0.62152777777777779</v>
      </c>
      <c r="O33" s="5">
        <v>0</v>
      </c>
      <c r="P33" s="5">
        <v>0.20069444444444443</v>
      </c>
      <c r="Q33" s="5">
        <v>0.42083333333333334</v>
      </c>
      <c r="R33" s="2">
        <v>1</v>
      </c>
      <c r="S33" s="2">
        <v>2</v>
      </c>
      <c r="T33" s="2">
        <v>33.299999999999997</v>
      </c>
      <c r="U33" s="15">
        <v>1</v>
      </c>
    </row>
    <row r="34" spans="1:21" ht="13.5" thickBot="1">
      <c r="A34" s="6" t="s">
        <v>10</v>
      </c>
      <c r="B34" s="7">
        <v>0</v>
      </c>
      <c r="C34" s="7">
        <v>0</v>
      </c>
      <c r="D34" s="7">
        <v>0</v>
      </c>
      <c r="E34" s="7">
        <v>1</v>
      </c>
      <c r="F34" s="7">
        <v>1</v>
      </c>
      <c r="G34" s="7">
        <v>3</v>
      </c>
      <c r="H34" s="7">
        <v>0</v>
      </c>
      <c r="I34" s="7">
        <v>0</v>
      </c>
      <c r="J34" s="7">
        <v>5</v>
      </c>
      <c r="K34" s="7">
        <v>0</v>
      </c>
      <c r="L34" s="7">
        <v>1</v>
      </c>
      <c r="M34" s="7">
        <v>26</v>
      </c>
      <c r="N34" s="8">
        <v>0.8618055555555556</v>
      </c>
      <c r="O34" s="8">
        <v>9.7222222222222224E-3</v>
      </c>
      <c r="P34" s="8">
        <v>0.19166666666666665</v>
      </c>
      <c r="Q34" s="8">
        <v>0.66041666666666665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4</v>
      </c>
      <c r="K35" s="2">
        <v>0</v>
      </c>
      <c r="L35" s="2">
        <v>0</v>
      </c>
      <c r="M35" s="2">
        <v>18</v>
      </c>
      <c r="N35" s="5">
        <v>0.50902777777777775</v>
      </c>
      <c r="O35" s="5">
        <v>8.3333333333333332E-3</v>
      </c>
      <c r="P35" s="5">
        <v>0.20625000000000002</v>
      </c>
      <c r="Q35" s="5">
        <v>0.29444444444444445</v>
      </c>
      <c r="R35" s="2">
        <v>8</v>
      </c>
      <c r="S35" s="2">
        <v>2</v>
      </c>
      <c r="T35" s="2">
        <v>80</v>
      </c>
      <c r="U35" s="15">
        <v>1</v>
      </c>
    </row>
    <row r="36" spans="1:21" ht="13.5" thickBot="1">
      <c r="A36" s="6" t="s">
        <v>12</v>
      </c>
      <c r="B36" s="7">
        <v>0</v>
      </c>
      <c r="C36" s="7">
        <v>0</v>
      </c>
      <c r="D36" s="7">
        <v>-1</v>
      </c>
      <c r="E36" s="7">
        <v>5</v>
      </c>
      <c r="F36" s="7">
        <v>5</v>
      </c>
      <c r="G36" s="7">
        <v>1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30</v>
      </c>
      <c r="N36" s="8">
        <v>0.86458333333333337</v>
      </c>
      <c r="O36" s="8">
        <v>0.11388888888888889</v>
      </c>
      <c r="P36" s="8">
        <v>0.17708333333333334</v>
      </c>
      <c r="Q36" s="8">
        <v>0.57361111111111118</v>
      </c>
      <c r="R36" s="7">
        <v>9</v>
      </c>
      <c r="S36" s="7">
        <v>5</v>
      </c>
      <c r="T36" s="7">
        <v>64.3</v>
      </c>
      <c r="U36" s="15">
        <v>1</v>
      </c>
    </row>
    <row r="37" spans="1:21" ht="13.5" thickBot="1">
      <c r="A37" s="1" t="s">
        <v>13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</v>
      </c>
      <c r="I37" s="2">
        <v>4</v>
      </c>
      <c r="J37" s="2">
        <v>4</v>
      </c>
      <c r="K37" s="2">
        <v>0</v>
      </c>
      <c r="L37" s="2">
        <v>0</v>
      </c>
      <c r="M37" s="2">
        <v>20</v>
      </c>
      <c r="N37" s="5">
        <v>0.60972222222222217</v>
      </c>
      <c r="O37" s="5">
        <v>6.0416666666666667E-2</v>
      </c>
      <c r="P37" s="5">
        <v>0</v>
      </c>
      <c r="Q37" s="5">
        <v>0.5493055555555556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14</v>
      </c>
      <c r="B38" s="7">
        <v>0</v>
      </c>
      <c r="C38" s="7">
        <v>0</v>
      </c>
      <c r="D38" s="7">
        <v>-1</v>
      </c>
      <c r="E38" s="7">
        <v>0</v>
      </c>
      <c r="F38" s="7">
        <v>0</v>
      </c>
      <c r="G38" s="7">
        <v>0</v>
      </c>
      <c r="H38" s="7">
        <v>3</v>
      </c>
      <c r="I38" s="7">
        <v>17</v>
      </c>
      <c r="J38" s="7">
        <v>0</v>
      </c>
      <c r="K38" s="7">
        <v>0</v>
      </c>
      <c r="L38" s="7">
        <v>0</v>
      </c>
      <c r="M38" s="7">
        <v>11</v>
      </c>
      <c r="N38" s="8">
        <v>0.32916666666666666</v>
      </c>
      <c r="O38" s="8">
        <v>4.7916666666666663E-2</v>
      </c>
      <c r="P38" s="8">
        <v>0.1111111111111111</v>
      </c>
      <c r="Q38" s="8">
        <v>0.17013888888888887</v>
      </c>
      <c r="R38" s="7">
        <v>3</v>
      </c>
      <c r="S38" s="7">
        <v>3</v>
      </c>
      <c r="T38" s="7">
        <v>50</v>
      </c>
      <c r="U38" s="15">
        <v>1</v>
      </c>
    </row>
    <row r="39" spans="1:21" ht="13.5" thickBot="1">
      <c r="A39" s="1" t="s">
        <v>15</v>
      </c>
      <c r="B39" s="2">
        <v>0</v>
      </c>
      <c r="C39" s="2">
        <v>0</v>
      </c>
      <c r="D39" s="2">
        <v>0</v>
      </c>
      <c r="E39" s="2">
        <v>2</v>
      </c>
      <c r="F39" s="2">
        <v>2</v>
      </c>
      <c r="G39" s="2">
        <v>1</v>
      </c>
      <c r="H39" s="2">
        <v>1</v>
      </c>
      <c r="I39" s="2">
        <v>2</v>
      </c>
      <c r="J39" s="2">
        <v>3</v>
      </c>
      <c r="K39" s="2">
        <v>0</v>
      </c>
      <c r="L39" s="2">
        <v>0</v>
      </c>
      <c r="M39" s="2">
        <v>26</v>
      </c>
      <c r="N39" s="5">
        <v>0.86875000000000002</v>
      </c>
      <c r="O39" s="5">
        <v>8.4027777777777771E-2</v>
      </c>
      <c r="P39" s="5">
        <v>0.27569444444444446</v>
      </c>
      <c r="Q39" s="5">
        <v>0.50902777777777775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16</v>
      </c>
      <c r="B40" s="7">
        <v>0</v>
      </c>
      <c r="C40" s="7">
        <v>0</v>
      </c>
      <c r="D40" s="7">
        <v>0</v>
      </c>
      <c r="E40" s="7">
        <v>1</v>
      </c>
      <c r="F40" s="7">
        <v>1</v>
      </c>
      <c r="G40" s="7">
        <v>0</v>
      </c>
      <c r="H40" s="7">
        <v>1</v>
      </c>
      <c r="I40" s="7">
        <v>2</v>
      </c>
      <c r="J40" s="7">
        <v>4</v>
      </c>
      <c r="K40" s="7">
        <v>0</v>
      </c>
      <c r="L40" s="7">
        <v>0</v>
      </c>
      <c r="M40" s="7">
        <v>24</v>
      </c>
      <c r="N40" s="8">
        <v>0.63194444444444442</v>
      </c>
      <c r="O40" s="8">
        <v>0</v>
      </c>
      <c r="P40" s="8">
        <v>0.21944444444444444</v>
      </c>
      <c r="Q40" s="8">
        <v>0.41250000000000003</v>
      </c>
      <c r="R40" s="7">
        <v>0</v>
      </c>
      <c r="S40" s="7">
        <v>0</v>
      </c>
      <c r="T40" s="7">
        <v>0</v>
      </c>
      <c r="U40" s="15">
        <v>1</v>
      </c>
    </row>
    <row r="41" spans="1:21">
      <c r="U41" s="15">
        <v>1</v>
      </c>
    </row>
    <row r="42" spans="1:21">
      <c r="A42" t="s">
        <v>54</v>
      </c>
      <c r="U42" s="15">
        <v>1</v>
      </c>
    </row>
    <row r="43" spans="1:21" ht="13.5" thickBot="1">
      <c r="A43" s="6" t="s">
        <v>0</v>
      </c>
      <c r="B43" s="7">
        <v>0</v>
      </c>
      <c r="C43" s="7">
        <v>2</v>
      </c>
      <c r="D43" s="7">
        <v>3</v>
      </c>
      <c r="E43" s="7">
        <v>3</v>
      </c>
      <c r="F43" s="7">
        <v>3</v>
      </c>
      <c r="G43" s="7">
        <v>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32</v>
      </c>
      <c r="N43" s="9">
        <v>1.1861111111111111</v>
      </c>
      <c r="O43" s="8">
        <v>0.39374999999999999</v>
      </c>
      <c r="P43" s="8">
        <v>0.11458333333333333</v>
      </c>
      <c r="Q43" s="8">
        <v>0.6777777777777777</v>
      </c>
      <c r="R43" s="7">
        <v>0</v>
      </c>
      <c r="S43" s="7">
        <v>0</v>
      </c>
      <c r="T43" s="7">
        <v>0</v>
      </c>
      <c r="U43" s="15">
        <v>1</v>
      </c>
    </row>
    <row r="44" spans="1:21" ht="13.5" thickBot="1">
      <c r="A44" s="1" t="s">
        <v>1</v>
      </c>
      <c r="B44" s="2">
        <v>0</v>
      </c>
      <c r="C44" s="2">
        <v>0</v>
      </c>
      <c r="D44" s="2">
        <v>-1</v>
      </c>
      <c r="E44" s="2">
        <v>3</v>
      </c>
      <c r="F44" s="2">
        <v>3</v>
      </c>
      <c r="G44" s="2">
        <v>0</v>
      </c>
      <c r="H44" s="2">
        <v>0</v>
      </c>
      <c r="I44" s="2">
        <v>0</v>
      </c>
      <c r="J44" s="2">
        <v>2</v>
      </c>
      <c r="K44" s="2">
        <v>1</v>
      </c>
      <c r="L44" s="2">
        <v>2</v>
      </c>
      <c r="M44" s="2">
        <v>22</v>
      </c>
      <c r="N44" s="5">
        <v>0.74444444444444446</v>
      </c>
      <c r="O44" s="5">
        <v>0.22777777777777777</v>
      </c>
      <c r="P44" s="5">
        <v>9.0277777777777787E-3</v>
      </c>
      <c r="Q44" s="5">
        <v>0.50763888888888886</v>
      </c>
      <c r="R44" s="2">
        <v>1</v>
      </c>
      <c r="S44" s="2">
        <v>4</v>
      </c>
      <c r="T44" s="2">
        <v>20</v>
      </c>
      <c r="U44" s="15">
        <v>1</v>
      </c>
    </row>
    <row r="45" spans="1:21" ht="13.5" thickBot="1">
      <c r="A45" s="6" t="s">
        <v>2</v>
      </c>
      <c r="B45" s="7">
        <v>1</v>
      </c>
      <c r="C45" s="7">
        <v>1</v>
      </c>
      <c r="D45" s="7">
        <v>2</v>
      </c>
      <c r="E45" s="7">
        <v>5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25</v>
      </c>
      <c r="N45" s="8">
        <v>0.78541666666666676</v>
      </c>
      <c r="O45" s="8">
        <v>0.28263888888888888</v>
      </c>
      <c r="P45" s="8">
        <v>2.7777777777777776E-2</v>
      </c>
      <c r="Q45" s="8">
        <v>0.47500000000000003</v>
      </c>
      <c r="R45" s="7">
        <v>10</v>
      </c>
      <c r="S45" s="7">
        <v>11</v>
      </c>
      <c r="T45" s="7">
        <v>47.6</v>
      </c>
      <c r="U45" s="15">
        <v>1</v>
      </c>
    </row>
    <row r="46" spans="1:21" ht="13.5" thickBot="1">
      <c r="A46" s="1" t="s">
        <v>3</v>
      </c>
      <c r="B46" s="2">
        <v>0</v>
      </c>
      <c r="C46" s="2">
        <v>1</v>
      </c>
      <c r="D46" s="2">
        <v>0</v>
      </c>
      <c r="E46" s="2">
        <v>2</v>
      </c>
      <c r="F46" s="2">
        <v>2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2">
        <v>0</v>
      </c>
      <c r="M46" s="2">
        <v>26</v>
      </c>
      <c r="N46" s="5">
        <v>0.93611111111111101</v>
      </c>
      <c r="O46" s="5">
        <v>0.36944444444444446</v>
      </c>
      <c r="P46" s="5">
        <v>1.9444444444444445E-2</v>
      </c>
      <c r="Q46" s="5">
        <v>0.54722222222222217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55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2</v>
      </c>
      <c r="K47" s="7">
        <v>1</v>
      </c>
      <c r="L47" s="7">
        <v>0</v>
      </c>
      <c r="M47" s="7">
        <v>17</v>
      </c>
      <c r="N47" s="8">
        <v>0.39513888888888887</v>
      </c>
      <c r="O47" s="8">
        <v>1.6666666666666666E-2</v>
      </c>
      <c r="P47" s="8">
        <v>0</v>
      </c>
      <c r="Q47" s="8">
        <v>0.37847222222222227</v>
      </c>
      <c r="R47" s="7">
        <v>0</v>
      </c>
      <c r="S47" s="7">
        <v>0</v>
      </c>
      <c r="T47" s="7">
        <v>0</v>
      </c>
      <c r="U47" s="15">
        <v>1</v>
      </c>
    </row>
    <row r="48" spans="1:21" ht="13.5" thickBot="1">
      <c r="A48" s="1" t="s">
        <v>4</v>
      </c>
      <c r="B48" s="2">
        <v>1</v>
      </c>
      <c r="C48" s="2">
        <v>1</v>
      </c>
      <c r="D48" s="2">
        <v>2</v>
      </c>
      <c r="E48" s="2">
        <v>4</v>
      </c>
      <c r="F48" s="2">
        <v>3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3</v>
      </c>
      <c r="M48" s="2">
        <v>28</v>
      </c>
      <c r="N48" s="5">
        <v>0.81944444444444453</v>
      </c>
      <c r="O48" s="5">
        <v>0.26805555555555555</v>
      </c>
      <c r="P48" s="5">
        <v>3.1944444444444449E-2</v>
      </c>
      <c r="Q48" s="5">
        <v>0.51944444444444449</v>
      </c>
      <c r="R48" s="2">
        <v>0</v>
      </c>
      <c r="S48" s="2">
        <v>0</v>
      </c>
      <c r="T48" s="2">
        <v>0</v>
      </c>
      <c r="U48" s="15">
        <v>1</v>
      </c>
    </row>
    <row r="49" spans="1:21" ht="13.5" thickBot="1">
      <c r="A49" s="6" t="s">
        <v>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2</v>
      </c>
      <c r="J49" s="7">
        <v>0</v>
      </c>
      <c r="K49" s="7">
        <v>1</v>
      </c>
      <c r="L49" s="7">
        <v>1</v>
      </c>
      <c r="M49" s="7">
        <v>23</v>
      </c>
      <c r="N49" s="8">
        <v>0.6479166666666667</v>
      </c>
      <c r="O49" s="8">
        <v>6.2499999999999995E-3</v>
      </c>
      <c r="P49" s="8">
        <v>5.1388888888888894E-2</v>
      </c>
      <c r="Q49" s="8">
        <v>0.59027777777777779</v>
      </c>
      <c r="R49" s="7">
        <v>0</v>
      </c>
      <c r="S49" s="7">
        <v>0</v>
      </c>
      <c r="T49" s="7">
        <v>0</v>
      </c>
      <c r="U49" s="15">
        <v>1</v>
      </c>
    </row>
    <row r="50" spans="1:21" ht="13.5" thickBot="1">
      <c r="A50" s="1" t="s">
        <v>6</v>
      </c>
      <c r="B50" s="2">
        <v>2</v>
      </c>
      <c r="C50" s="2">
        <v>0</v>
      </c>
      <c r="D50" s="2">
        <v>3</v>
      </c>
      <c r="E50" s="2">
        <v>8</v>
      </c>
      <c r="F50" s="2">
        <v>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29</v>
      </c>
      <c r="N50" s="5">
        <v>0.84097222222222223</v>
      </c>
      <c r="O50" s="5">
        <v>0.29583333333333334</v>
      </c>
      <c r="P50" s="5">
        <v>4.3750000000000004E-2</v>
      </c>
      <c r="Q50" s="5">
        <v>0.50138888888888888</v>
      </c>
      <c r="R50" s="2">
        <v>2</v>
      </c>
      <c r="S50" s="2">
        <v>0</v>
      </c>
      <c r="T50" s="2">
        <v>100</v>
      </c>
      <c r="U50" s="15">
        <v>1</v>
      </c>
    </row>
    <row r="51" spans="1:21" ht="13.5" thickBot="1">
      <c r="A51" s="6" t="s">
        <v>25</v>
      </c>
      <c r="B51" s="7">
        <v>0</v>
      </c>
      <c r="C51" s="7">
        <v>1</v>
      </c>
      <c r="D51" s="7">
        <v>1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3</v>
      </c>
      <c r="K51" s="7">
        <v>0</v>
      </c>
      <c r="L51" s="7">
        <v>1</v>
      </c>
      <c r="M51" s="7">
        <v>17</v>
      </c>
      <c r="N51" s="8">
        <v>0.47361111111111115</v>
      </c>
      <c r="O51" s="8">
        <v>0</v>
      </c>
      <c r="P51" s="8">
        <v>6.5277777777777782E-2</v>
      </c>
      <c r="Q51" s="8">
        <v>0.40833333333333338</v>
      </c>
      <c r="R51" s="7">
        <v>2</v>
      </c>
      <c r="S51" s="7">
        <v>1</v>
      </c>
      <c r="T51" s="7">
        <v>66.7</v>
      </c>
      <c r="U51" s="15">
        <v>1</v>
      </c>
    </row>
    <row r="52" spans="1:21" ht="13.5" thickBot="1">
      <c r="A52" s="1" t="s">
        <v>20</v>
      </c>
      <c r="B52" s="2">
        <v>1</v>
      </c>
      <c r="C52" s="2">
        <v>0</v>
      </c>
      <c r="D52" s="2">
        <v>1</v>
      </c>
      <c r="E52" s="2">
        <v>3</v>
      </c>
      <c r="F52" s="2">
        <v>2</v>
      </c>
      <c r="G52" s="2">
        <v>1</v>
      </c>
      <c r="H52" s="2">
        <v>0</v>
      </c>
      <c r="I52" s="2">
        <v>0</v>
      </c>
      <c r="J52" s="2">
        <v>1</v>
      </c>
      <c r="K52" s="2">
        <v>2</v>
      </c>
      <c r="L52" s="2">
        <v>0</v>
      </c>
      <c r="M52" s="2">
        <v>16</v>
      </c>
      <c r="N52" s="5">
        <v>0.41736111111111113</v>
      </c>
      <c r="O52" s="5">
        <v>0</v>
      </c>
      <c r="P52" s="5">
        <v>1.7361111111111112E-2</v>
      </c>
      <c r="Q52" s="5">
        <v>0.39999999999999997</v>
      </c>
      <c r="R52" s="2">
        <v>0</v>
      </c>
      <c r="S52" s="2">
        <v>2</v>
      </c>
      <c r="T52" s="2">
        <v>0</v>
      </c>
      <c r="U52" s="15">
        <v>1</v>
      </c>
    </row>
    <row r="53" spans="1:21" ht="13.5" thickBot="1">
      <c r="A53" s="6" t="s">
        <v>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2</v>
      </c>
      <c r="I53" s="7">
        <v>7</v>
      </c>
      <c r="J53" s="7">
        <v>3</v>
      </c>
      <c r="K53" s="7">
        <v>0</v>
      </c>
      <c r="L53" s="7">
        <v>0</v>
      </c>
      <c r="M53" s="7">
        <v>17</v>
      </c>
      <c r="N53" s="8">
        <v>0.41250000000000003</v>
      </c>
      <c r="O53" s="8">
        <v>1.6666666666666666E-2</v>
      </c>
      <c r="P53" s="8">
        <v>4.6527777777777779E-2</v>
      </c>
      <c r="Q53" s="8">
        <v>0.34930555555555554</v>
      </c>
      <c r="R53" s="7">
        <v>0</v>
      </c>
      <c r="S53" s="7">
        <v>0</v>
      </c>
      <c r="T53" s="7">
        <v>0</v>
      </c>
      <c r="U53" s="15">
        <v>1</v>
      </c>
    </row>
    <row r="54" spans="1:21" ht="13.5" thickBot="1">
      <c r="A54" s="1" t="s">
        <v>9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20</v>
      </c>
      <c r="N54" s="5">
        <v>0.5180555555555556</v>
      </c>
      <c r="O54" s="5">
        <v>1.6666666666666666E-2</v>
      </c>
      <c r="P54" s="5">
        <v>8.7500000000000008E-2</v>
      </c>
      <c r="Q54" s="5">
        <v>0.41388888888888892</v>
      </c>
      <c r="R54" s="2">
        <v>3</v>
      </c>
      <c r="S54" s="2">
        <v>3</v>
      </c>
      <c r="T54" s="2">
        <v>50</v>
      </c>
      <c r="U54" s="15">
        <v>1</v>
      </c>
    </row>
    <row r="55" spans="1:21" ht="13.5" thickBot="1">
      <c r="A55" s="6" t="s">
        <v>10</v>
      </c>
      <c r="B55" s="7">
        <v>0</v>
      </c>
      <c r="C55" s="7">
        <v>1</v>
      </c>
      <c r="D55" s="7">
        <v>1</v>
      </c>
      <c r="E55" s="7">
        <v>0</v>
      </c>
      <c r="F55" s="7">
        <v>0</v>
      </c>
      <c r="G55" s="7">
        <v>2</v>
      </c>
      <c r="H55" s="7">
        <v>1</v>
      </c>
      <c r="I55" s="7">
        <v>2</v>
      </c>
      <c r="J55" s="7">
        <v>2</v>
      </c>
      <c r="K55" s="7">
        <v>0</v>
      </c>
      <c r="L55" s="7">
        <v>0</v>
      </c>
      <c r="M55" s="7">
        <v>28</v>
      </c>
      <c r="N55" s="8">
        <v>0.71597222222222223</v>
      </c>
      <c r="O55" s="8">
        <v>1.0416666666666666E-2</v>
      </c>
      <c r="P55" s="8">
        <v>8.2638888888888887E-2</v>
      </c>
      <c r="Q55" s="8">
        <v>0.62291666666666667</v>
      </c>
      <c r="R55" s="7">
        <v>0</v>
      </c>
      <c r="S55" s="7">
        <v>0</v>
      </c>
      <c r="T55" s="7">
        <v>0</v>
      </c>
      <c r="U55" s="15">
        <v>1</v>
      </c>
    </row>
    <row r="56" spans="1:21" ht="13.5" thickBot="1">
      <c r="A56" s="1" t="s">
        <v>11</v>
      </c>
      <c r="B56" s="2">
        <v>0</v>
      </c>
      <c r="C56" s="2">
        <v>0</v>
      </c>
      <c r="D56" s="2">
        <v>1</v>
      </c>
      <c r="E56" s="2">
        <v>0</v>
      </c>
      <c r="F56" s="2">
        <v>0</v>
      </c>
      <c r="G56" s="2">
        <v>1</v>
      </c>
      <c r="H56" s="2">
        <v>1</v>
      </c>
      <c r="I56" s="2">
        <v>2</v>
      </c>
      <c r="J56" s="2">
        <v>1</v>
      </c>
      <c r="K56" s="2">
        <v>0</v>
      </c>
      <c r="L56" s="2">
        <v>0</v>
      </c>
      <c r="M56" s="2">
        <v>20</v>
      </c>
      <c r="N56" s="5">
        <v>0.4777777777777778</v>
      </c>
      <c r="O56" s="5">
        <v>0</v>
      </c>
      <c r="P56" s="5">
        <v>7.7777777777777779E-2</v>
      </c>
      <c r="Q56" s="5">
        <v>0.39999999999999997</v>
      </c>
      <c r="R56" s="2">
        <v>9</v>
      </c>
      <c r="S56" s="2">
        <v>8</v>
      </c>
      <c r="T56" s="2">
        <v>52.9</v>
      </c>
      <c r="U56" s="15">
        <v>1</v>
      </c>
    </row>
    <row r="57" spans="1:21" ht="13.5" thickBot="1">
      <c r="A57" s="6" t="s">
        <v>12</v>
      </c>
      <c r="B57" s="7">
        <v>0</v>
      </c>
      <c r="C57" s="7">
        <v>0</v>
      </c>
      <c r="D57" s="7">
        <v>0</v>
      </c>
      <c r="E57" s="7">
        <v>4</v>
      </c>
      <c r="F57" s="7">
        <v>4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26</v>
      </c>
      <c r="N57" s="8">
        <v>0.75347222222222221</v>
      </c>
      <c r="O57" s="8">
        <v>0.22777777777777777</v>
      </c>
      <c r="P57" s="8">
        <v>5.1388888888888894E-2</v>
      </c>
      <c r="Q57" s="8">
        <v>0.47430555555555554</v>
      </c>
      <c r="R57" s="7">
        <v>10</v>
      </c>
      <c r="S57" s="7">
        <v>5</v>
      </c>
      <c r="T57" s="7">
        <v>66.7</v>
      </c>
      <c r="U57" s="15">
        <v>1</v>
      </c>
    </row>
    <row r="58" spans="1:21" ht="13.5" thickBot="1">
      <c r="A58" s="1" t="s">
        <v>13</v>
      </c>
      <c r="B58" s="2">
        <v>0</v>
      </c>
      <c r="C58" s="2">
        <v>0</v>
      </c>
      <c r="D58" s="2">
        <v>0</v>
      </c>
      <c r="E58" s="2">
        <v>2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21</v>
      </c>
      <c r="N58" s="5">
        <v>0.62638888888888888</v>
      </c>
      <c r="O58" s="5">
        <v>0.18541666666666667</v>
      </c>
      <c r="P58" s="5">
        <v>0</v>
      </c>
      <c r="Q58" s="5">
        <v>0.44097222222222227</v>
      </c>
      <c r="R58" s="2">
        <v>0</v>
      </c>
      <c r="S58" s="2">
        <v>0</v>
      </c>
      <c r="T58" s="2">
        <v>0</v>
      </c>
      <c r="U58" s="15">
        <v>1</v>
      </c>
    </row>
    <row r="59" spans="1:21" ht="13.5" thickBot="1">
      <c r="A59" s="6" t="s">
        <v>15</v>
      </c>
      <c r="B59" s="7">
        <v>0</v>
      </c>
      <c r="C59" s="7">
        <v>0</v>
      </c>
      <c r="D59" s="7">
        <v>1</v>
      </c>
      <c r="E59" s="7">
        <v>1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1</v>
      </c>
      <c r="M59" s="7">
        <v>27</v>
      </c>
      <c r="N59" s="8">
        <v>0.78333333333333333</v>
      </c>
      <c r="O59" s="8">
        <v>0.13125000000000001</v>
      </c>
      <c r="P59" s="8">
        <v>9.5138888888888884E-2</v>
      </c>
      <c r="Q59" s="8">
        <v>0.55694444444444446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2</v>
      </c>
      <c r="K60" s="2">
        <v>0</v>
      </c>
      <c r="L60" s="2">
        <v>0</v>
      </c>
      <c r="M60" s="2">
        <v>27</v>
      </c>
      <c r="N60" s="5">
        <v>0.73749999999999993</v>
      </c>
      <c r="O60" s="5">
        <v>0.11388888888888889</v>
      </c>
      <c r="P60" s="5">
        <v>9.5138888888888884E-2</v>
      </c>
      <c r="Q60" s="5">
        <v>0.52847222222222223</v>
      </c>
      <c r="R60" s="2">
        <v>0</v>
      </c>
      <c r="S60" s="2">
        <v>0</v>
      </c>
      <c r="T60" s="2">
        <v>0</v>
      </c>
      <c r="U60" s="15">
        <v>1</v>
      </c>
    </row>
    <row r="61" spans="1:21">
      <c r="U61" s="15">
        <v>1</v>
      </c>
    </row>
    <row r="62" spans="1:21">
      <c r="A62" t="s">
        <v>56</v>
      </c>
      <c r="U62" s="15">
        <v>1</v>
      </c>
    </row>
    <row r="63" spans="1:21" ht="13.5" thickBot="1">
      <c r="A63" s="6" t="s">
        <v>0</v>
      </c>
      <c r="B63" s="7">
        <v>0</v>
      </c>
      <c r="C63" s="7">
        <v>1</v>
      </c>
      <c r="D63" s="7">
        <v>-1</v>
      </c>
      <c r="E63" s="7">
        <v>2</v>
      </c>
      <c r="F63" s="7">
        <v>2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2</v>
      </c>
      <c r="M63" s="7">
        <v>31</v>
      </c>
      <c r="N63" s="9">
        <v>1.1277777777777778</v>
      </c>
      <c r="O63" s="8">
        <v>0.28680555555555554</v>
      </c>
      <c r="P63" s="8">
        <v>0.11666666666666665</v>
      </c>
      <c r="Q63" s="8">
        <v>0.72430555555555554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</v>
      </c>
      <c r="B64" s="2">
        <v>0</v>
      </c>
      <c r="C64" s="2">
        <v>2</v>
      </c>
      <c r="D64" s="2">
        <v>1</v>
      </c>
      <c r="E64" s="2">
        <v>7</v>
      </c>
      <c r="F64" s="2">
        <v>7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2</v>
      </c>
      <c r="M64" s="2">
        <v>24</v>
      </c>
      <c r="N64" s="5">
        <v>0.84097222222222223</v>
      </c>
      <c r="O64" s="5">
        <v>0.11458333333333333</v>
      </c>
      <c r="P64" s="5">
        <v>0</v>
      </c>
      <c r="Q64" s="5">
        <v>0.72638888888888886</v>
      </c>
      <c r="R64" s="2">
        <v>1</v>
      </c>
      <c r="S64" s="2">
        <v>1</v>
      </c>
      <c r="T64" s="2">
        <v>50</v>
      </c>
      <c r="U64" s="15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-1</v>
      </c>
      <c r="E65" s="7">
        <v>7</v>
      </c>
      <c r="F65" s="7">
        <v>7</v>
      </c>
      <c r="G65" s="7">
        <v>1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25</v>
      </c>
      <c r="N65" s="8">
        <v>0.94236111111111109</v>
      </c>
      <c r="O65" s="8">
        <v>0.20416666666666669</v>
      </c>
      <c r="P65" s="8">
        <v>9.2361111111111116E-2</v>
      </c>
      <c r="Q65" s="8">
        <v>0.64583333333333337</v>
      </c>
      <c r="R65" s="7">
        <v>3</v>
      </c>
      <c r="S65" s="7">
        <v>5</v>
      </c>
      <c r="T65" s="7">
        <v>37.5</v>
      </c>
      <c r="U65" s="15">
        <v>1</v>
      </c>
    </row>
    <row r="66" spans="1:21" ht="13.5" thickBot="1">
      <c r="A66" s="1" t="s">
        <v>3</v>
      </c>
      <c r="B66" s="2">
        <v>0</v>
      </c>
      <c r="C66" s="2">
        <v>0</v>
      </c>
      <c r="D66" s="2">
        <v>2</v>
      </c>
      <c r="E66" s="2">
        <v>1</v>
      </c>
      <c r="F66" s="2">
        <v>1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1</v>
      </c>
      <c r="M66" s="2">
        <v>22</v>
      </c>
      <c r="N66" s="5">
        <v>0.80555555555555547</v>
      </c>
      <c r="O66" s="5">
        <v>0.12291666666666667</v>
      </c>
      <c r="P66" s="5">
        <v>6.9444444444444441E-3</v>
      </c>
      <c r="Q66" s="5">
        <v>0.67569444444444438</v>
      </c>
      <c r="R66" s="2">
        <v>0</v>
      </c>
      <c r="S66" s="2">
        <v>0</v>
      </c>
      <c r="T66" s="2">
        <v>0</v>
      </c>
      <c r="U66" s="15">
        <v>1</v>
      </c>
    </row>
    <row r="67" spans="1:21" ht="13.5" thickBot="1">
      <c r="A67" s="6" t="s">
        <v>4</v>
      </c>
      <c r="B67" s="7">
        <v>0</v>
      </c>
      <c r="C67" s="7">
        <v>0</v>
      </c>
      <c r="D67" s="7">
        <v>-1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28</v>
      </c>
      <c r="N67" s="9">
        <v>1.0555555555555556</v>
      </c>
      <c r="O67" s="8">
        <v>0.22638888888888889</v>
      </c>
      <c r="P67" s="8">
        <v>2.8472222222222222E-2</v>
      </c>
      <c r="Q67" s="8">
        <v>0.80069444444444438</v>
      </c>
      <c r="R67" s="7">
        <v>0</v>
      </c>
      <c r="S67" s="7">
        <v>0</v>
      </c>
      <c r="T67" s="7">
        <v>0</v>
      </c>
      <c r="U67" s="15">
        <v>1</v>
      </c>
    </row>
    <row r="68" spans="1:21" ht="13.5" thickBot="1">
      <c r="A68" s="1" t="s">
        <v>5</v>
      </c>
      <c r="B68" s="2">
        <v>0</v>
      </c>
      <c r="C68" s="2">
        <v>0</v>
      </c>
      <c r="D68" s="2">
        <v>1</v>
      </c>
      <c r="E68" s="2">
        <v>1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23</v>
      </c>
      <c r="N68" s="5">
        <v>0.68958333333333333</v>
      </c>
      <c r="O68" s="5">
        <v>0</v>
      </c>
      <c r="P68" s="5">
        <v>4.7222222222222221E-2</v>
      </c>
      <c r="Q68" s="5">
        <v>0.64236111111111105</v>
      </c>
      <c r="R68" s="2">
        <v>0</v>
      </c>
      <c r="S68" s="2">
        <v>0</v>
      </c>
      <c r="T68" s="2">
        <v>0</v>
      </c>
      <c r="U68" s="15">
        <v>1</v>
      </c>
    </row>
    <row r="69" spans="1:21" ht="13.5" thickBot="1">
      <c r="A69" s="6" t="s">
        <v>6</v>
      </c>
      <c r="B69" s="7">
        <v>0</v>
      </c>
      <c r="C69" s="7">
        <v>0</v>
      </c>
      <c r="D69" s="7">
        <v>-2</v>
      </c>
      <c r="E69" s="7">
        <v>2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27</v>
      </c>
      <c r="N69" s="9">
        <v>1.0611111111111111</v>
      </c>
      <c r="O69" s="8">
        <v>0.21875</v>
      </c>
      <c r="P69" s="8">
        <v>5.6250000000000001E-2</v>
      </c>
      <c r="Q69" s="8">
        <v>0.78611111111111109</v>
      </c>
      <c r="R69" s="7">
        <v>10</v>
      </c>
      <c r="S69" s="7">
        <v>7</v>
      </c>
      <c r="T69" s="7">
        <v>58.8</v>
      </c>
      <c r="U69" s="15">
        <v>1</v>
      </c>
    </row>
    <row r="70" spans="1:21" ht="13.5" thickBot="1">
      <c r="A70" s="1" t="s">
        <v>25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2</v>
      </c>
      <c r="K70" s="2">
        <v>0</v>
      </c>
      <c r="L70" s="2">
        <v>0</v>
      </c>
      <c r="M70" s="2">
        <v>11</v>
      </c>
      <c r="N70" s="5">
        <v>0.25208333333333333</v>
      </c>
      <c r="O70" s="5">
        <v>0</v>
      </c>
      <c r="P70" s="5">
        <v>0</v>
      </c>
      <c r="Q70" s="5">
        <v>0.25208333333333333</v>
      </c>
      <c r="R70" s="2">
        <v>0</v>
      </c>
      <c r="S70" s="2">
        <v>0</v>
      </c>
      <c r="T70" s="2">
        <v>0</v>
      </c>
      <c r="U70" s="15">
        <v>1</v>
      </c>
    </row>
    <row r="71" spans="1:21" ht="13.5" thickBot="1">
      <c r="A71" s="6" t="s">
        <v>20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1</v>
      </c>
      <c r="K71" s="7">
        <v>0</v>
      </c>
      <c r="L71" s="7">
        <v>0</v>
      </c>
      <c r="M71" s="7">
        <v>14</v>
      </c>
      <c r="N71" s="8">
        <v>0.40902777777777777</v>
      </c>
      <c r="O71" s="8">
        <v>0</v>
      </c>
      <c r="P71" s="8">
        <v>0</v>
      </c>
      <c r="Q71" s="8">
        <v>0.40902777777777777</v>
      </c>
      <c r="R71" s="7">
        <v>0</v>
      </c>
      <c r="S71" s="7">
        <v>0</v>
      </c>
      <c r="T71" s="7">
        <v>0</v>
      </c>
      <c r="U71" s="15">
        <v>1</v>
      </c>
    </row>
    <row r="72" spans="1:21" ht="13.5" thickBot="1">
      <c r="A72" s="1" t="s">
        <v>7</v>
      </c>
      <c r="B72" s="2">
        <v>0</v>
      </c>
      <c r="C72" s="2">
        <v>0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2</v>
      </c>
      <c r="K72" s="2">
        <v>2</v>
      </c>
      <c r="L72" s="2">
        <v>1</v>
      </c>
      <c r="M72" s="2">
        <v>16</v>
      </c>
      <c r="N72" s="5">
        <v>0.45069444444444445</v>
      </c>
      <c r="O72" s="5">
        <v>0</v>
      </c>
      <c r="P72" s="5">
        <v>0</v>
      </c>
      <c r="Q72" s="5">
        <v>0.45069444444444445</v>
      </c>
      <c r="R72" s="2">
        <v>0</v>
      </c>
      <c r="S72" s="2">
        <v>0</v>
      </c>
      <c r="T72" s="2">
        <v>0</v>
      </c>
      <c r="U72" s="15">
        <v>1</v>
      </c>
    </row>
    <row r="73" spans="1:21" ht="13.5" thickBot="1">
      <c r="A73" s="6" t="s">
        <v>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5</v>
      </c>
      <c r="J73" s="7">
        <v>0</v>
      </c>
      <c r="K73" s="7">
        <v>0</v>
      </c>
      <c r="L73" s="7">
        <v>1</v>
      </c>
      <c r="M73" s="7">
        <v>9</v>
      </c>
      <c r="N73" s="8">
        <v>0.21597222222222223</v>
      </c>
      <c r="O73" s="8">
        <v>0</v>
      </c>
      <c r="P73" s="8">
        <v>0</v>
      </c>
      <c r="Q73" s="8">
        <v>0.21597222222222223</v>
      </c>
      <c r="R73" s="7">
        <v>0</v>
      </c>
      <c r="S73" s="7">
        <v>0</v>
      </c>
      <c r="T73" s="7">
        <v>0</v>
      </c>
      <c r="U73" s="15">
        <v>1</v>
      </c>
    </row>
    <row r="74" spans="1:21" ht="13.5" thickBot="1">
      <c r="A74" s="1" t="s">
        <v>9</v>
      </c>
      <c r="B74" s="2">
        <v>1</v>
      </c>
      <c r="C74" s="2">
        <v>0</v>
      </c>
      <c r="D74" s="2">
        <v>2</v>
      </c>
      <c r="E74" s="2">
        <v>4</v>
      </c>
      <c r="F74" s="2">
        <v>3</v>
      </c>
      <c r="G74" s="2">
        <v>0</v>
      </c>
      <c r="H74" s="2">
        <v>1</v>
      </c>
      <c r="I74" s="2">
        <v>2</v>
      </c>
      <c r="J74" s="2">
        <v>2</v>
      </c>
      <c r="K74" s="2">
        <v>0</v>
      </c>
      <c r="L74" s="2">
        <v>0</v>
      </c>
      <c r="M74" s="2">
        <v>20</v>
      </c>
      <c r="N74" s="5">
        <v>0.47986111111111113</v>
      </c>
      <c r="O74" s="5">
        <v>3.4722222222222224E-2</v>
      </c>
      <c r="P74" s="5">
        <v>1.8055555555555557E-2</v>
      </c>
      <c r="Q74" s="5">
        <v>0.42708333333333331</v>
      </c>
      <c r="R74" s="2">
        <v>4</v>
      </c>
      <c r="S74" s="2">
        <v>1</v>
      </c>
      <c r="T74" s="2">
        <v>80</v>
      </c>
      <c r="U74" s="15">
        <v>1</v>
      </c>
    </row>
    <row r="75" spans="1:21" ht="13.5" thickBot="1">
      <c r="A75" s="6" t="s">
        <v>10</v>
      </c>
      <c r="B75" s="7">
        <v>0</v>
      </c>
      <c r="C75" s="7">
        <v>0</v>
      </c>
      <c r="D75" s="7">
        <v>-2</v>
      </c>
      <c r="E75" s="7">
        <v>2</v>
      </c>
      <c r="F75" s="7">
        <v>2</v>
      </c>
      <c r="G75" s="7">
        <v>0</v>
      </c>
      <c r="H75" s="7">
        <v>1</v>
      </c>
      <c r="I75" s="7">
        <v>2</v>
      </c>
      <c r="J75" s="7">
        <v>0</v>
      </c>
      <c r="K75" s="7">
        <v>0</v>
      </c>
      <c r="L75" s="7">
        <v>1</v>
      </c>
      <c r="M75" s="7">
        <v>27</v>
      </c>
      <c r="N75" s="8">
        <v>0.74305555555555547</v>
      </c>
      <c r="O75" s="8">
        <v>2.7777777777777776E-2</v>
      </c>
      <c r="P75" s="8">
        <v>2.9861111111111113E-2</v>
      </c>
      <c r="Q75" s="8">
        <v>0.68541666666666667</v>
      </c>
      <c r="R75" s="7">
        <v>0</v>
      </c>
      <c r="S75" s="7">
        <v>0</v>
      </c>
      <c r="T75" s="7">
        <v>0</v>
      </c>
      <c r="U75" s="15">
        <v>1</v>
      </c>
    </row>
    <row r="76" spans="1:21" ht="13.5" thickBot="1">
      <c r="A76" s="1" t="s">
        <v>11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2</v>
      </c>
      <c r="K76" s="2">
        <v>1</v>
      </c>
      <c r="L76" s="2">
        <v>0</v>
      </c>
      <c r="M76" s="2">
        <v>12</v>
      </c>
      <c r="N76" s="5">
        <v>0.3347222222222222</v>
      </c>
      <c r="O76" s="5">
        <v>0</v>
      </c>
      <c r="P76" s="5">
        <v>4.027777777777778E-2</v>
      </c>
      <c r="Q76" s="5">
        <v>0.29444444444444445</v>
      </c>
      <c r="R76" s="2">
        <v>5</v>
      </c>
      <c r="S76" s="2">
        <v>4</v>
      </c>
      <c r="T76" s="2">
        <v>55.6</v>
      </c>
      <c r="U76" s="15">
        <v>1</v>
      </c>
    </row>
    <row r="77" spans="1:21" ht="13.5" thickBot="1">
      <c r="A77" s="6" t="s">
        <v>12</v>
      </c>
      <c r="B77" s="7">
        <v>0</v>
      </c>
      <c r="C77" s="7">
        <v>0</v>
      </c>
      <c r="D77" s="7">
        <v>-1</v>
      </c>
      <c r="E77" s="7">
        <v>8</v>
      </c>
      <c r="F77" s="7">
        <v>8</v>
      </c>
      <c r="G77" s="7">
        <v>1</v>
      </c>
      <c r="H77" s="7">
        <v>0</v>
      </c>
      <c r="I77" s="7">
        <v>0</v>
      </c>
      <c r="J77" s="7">
        <v>0</v>
      </c>
      <c r="K77" s="7">
        <v>3</v>
      </c>
      <c r="L77" s="7">
        <v>2</v>
      </c>
      <c r="M77" s="7">
        <v>25</v>
      </c>
      <c r="N77" s="9">
        <v>1.023611111111111</v>
      </c>
      <c r="O77" s="8">
        <v>0.19722222222222222</v>
      </c>
      <c r="P77" s="8">
        <v>9.7916666666666666E-2</v>
      </c>
      <c r="Q77" s="8">
        <v>0.7284722222222223</v>
      </c>
      <c r="R77" s="7">
        <v>8</v>
      </c>
      <c r="S77" s="7">
        <v>7</v>
      </c>
      <c r="T77" s="7">
        <v>53.3</v>
      </c>
      <c r="U77" s="15">
        <v>1</v>
      </c>
    </row>
    <row r="78" spans="1:21" ht="13.5" thickBot="1">
      <c r="A78" s="1" t="s">
        <v>13</v>
      </c>
      <c r="B78" s="2">
        <v>1</v>
      </c>
      <c r="C78" s="2">
        <v>1</v>
      </c>
      <c r="D78" s="2">
        <v>-1</v>
      </c>
      <c r="E78" s="2">
        <v>3</v>
      </c>
      <c r="F78" s="2">
        <v>2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22</v>
      </c>
      <c r="N78" s="5">
        <v>0.76388888888888884</v>
      </c>
      <c r="O78" s="5">
        <v>0.12152777777777778</v>
      </c>
      <c r="P78" s="5">
        <v>0</v>
      </c>
      <c r="Q78" s="5">
        <v>0.64236111111111105</v>
      </c>
      <c r="R78" s="2">
        <v>0</v>
      </c>
      <c r="S78" s="2">
        <v>0</v>
      </c>
      <c r="T78" s="2">
        <v>0</v>
      </c>
      <c r="U78" s="15">
        <v>1</v>
      </c>
    </row>
    <row r="79" spans="1:21" ht="13.5" thickBot="1">
      <c r="A79" s="6" t="s">
        <v>15</v>
      </c>
      <c r="B79" s="7">
        <v>0</v>
      </c>
      <c r="C79" s="7">
        <v>0</v>
      </c>
      <c r="D79" s="7">
        <v>-1</v>
      </c>
      <c r="E79" s="7">
        <v>1</v>
      </c>
      <c r="F79" s="7">
        <v>1</v>
      </c>
      <c r="G79" s="7">
        <v>1</v>
      </c>
      <c r="H79" s="7">
        <v>0</v>
      </c>
      <c r="I79" s="7">
        <v>0</v>
      </c>
      <c r="J79" s="7">
        <v>0</v>
      </c>
      <c r="K79" s="7">
        <v>1</v>
      </c>
      <c r="L79" s="7">
        <v>1</v>
      </c>
      <c r="M79" s="7">
        <v>29</v>
      </c>
      <c r="N79" s="9">
        <v>1.0104166666666667</v>
      </c>
      <c r="O79" s="8">
        <v>6.5277777777777782E-2</v>
      </c>
      <c r="P79" s="8">
        <v>8.9583333333333334E-2</v>
      </c>
      <c r="Q79" s="8">
        <v>0.85555555555555562</v>
      </c>
      <c r="R79" s="7">
        <v>0</v>
      </c>
      <c r="S79" s="7">
        <v>0</v>
      </c>
      <c r="T79" s="7">
        <v>0</v>
      </c>
      <c r="U79" s="15">
        <v>1</v>
      </c>
    </row>
    <row r="80" spans="1:21" ht="13.5" thickBot="1">
      <c r="A80" s="1" t="s">
        <v>16</v>
      </c>
      <c r="B80" s="2">
        <v>0</v>
      </c>
      <c r="C80" s="2">
        <v>0</v>
      </c>
      <c r="D80" s="2">
        <v>-1</v>
      </c>
      <c r="E80" s="2">
        <v>1</v>
      </c>
      <c r="F80" s="2">
        <v>1</v>
      </c>
      <c r="G80" s="2">
        <v>3</v>
      </c>
      <c r="H80" s="2">
        <v>0</v>
      </c>
      <c r="I80" s="2">
        <v>0</v>
      </c>
      <c r="J80" s="2">
        <v>2</v>
      </c>
      <c r="K80" s="2">
        <v>0</v>
      </c>
      <c r="L80" s="2">
        <v>2</v>
      </c>
      <c r="M80" s="2">
        <v>28</v>
      </c>
      <c r="N80" s="5">
        <v>0.87986111111111109</v>
      </c>
      <c r="O80" s="5">
        <v>4.6527777777777779E-2</v>
      </c>
      <c r="P80" s="5">
        <v>4.3055555555555562E-2</v>
      </c>
      <c r="Q80" s="5">
        <v>0.79027777777777775</v>
      </c>
      <c r="R80" s="2">
        <v>0</v>
      </c>
      <c r="S80" s="2">
        <v>0</v>
      </c>
      <c r="T80" s="2">
        <v>0</v>
      </c>
      <c r="U80" s="15">
        <v>1</v>
      </c>
    </row>
    <row r="81" spans="1:21">
      <c r="U81" s="15">
        <v>1</v>
      </c>
    </row>
    <row r="82" spans="1:21">
      <c r="A82" t="s">
        <v>57</v>
      </c>
      <c r="U82" s="15">
        <v>1</v>
      </c>
    </row>
    <row r="83" spans="1:21" ht="13.5" thickBot="1">
      <c r="A83" s="1" t="s">
        <v>0</v>
      </c>
      <c r="B83" s="2">
        <v>1</v>
      </c>
      <c r="C83" s="2">
        <v>0</v>
      </c>
      <c r="D83" s="2">
        <v>-1</v>
      </c>
      <c r="E83" s="2">
        <v>5</v>
      </c>
      <c r="F83" s="2">
        <v>4</v>
      </c>
      <c r="G83" s="2">
        <v>3</v>
      </c>
      <c r="H83" s="2">
        <v>0</v>
      </c>
      <c r="I83" s="2">
        <v>0</v>
      </c>
      <c r="J83" s="2">
        <v>1</v>
      </c>
      <c r="K83" s="2">
        <v>0</v>
      </c>
      <c r="L83" s="2">
        <v>1</v>
      </c>
      <c r="M83" s="2">
        <v>32</v>
      </c>
      <c r="N83" s="4">
        <v>1.2076388888888889</v>
      </c>
      <c r="O83" s="5">
        <v>0.20069444444444443</v>
      </c>
      <c r="P83" s="5">
        <v>5.5555555555555552E-2</v>
      </c>
      <c r="Q83" s="5">
        <v>0.95138888888888884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</v>
      </c>
      <c r="B84" s="7">
        <v>0</v>
      </c>
      <c r="C84" s="7">
        <v>0</v>
      </c>
      <c r="D84" s="7">
        <v>0</v>
      </c>
      <c r="E84" s="7">
        <v>3</v>
      </c>
      <c r="F84" s="7">
        <v>3</v>
      </c>
      <c r="G84" s="7">
        <v>1</v>
      </c>
      <c r="H84" s="7">
        <v>0</v>
      </c>
      <c r="I84" s="7">
        <v>0</v>
      </c>
      <c r="J84" s="7">
        <v>1</v>
      </c>
      <c r="K84" s="7">
        <v>0</v>
      </c>
      <c r="L84" s="7">
        <v>2</v>
      </c>
      <c r="M84" s="7">
        <v>26</v>
      </c>
      <c r="N84" s="9">
        <v>1.0055555555555555</v>
      </c>
      <c r="O84" s="8">
        <v>0.17847222222222223</v>
      </c>
      <c r="P84" s="8">
        <v>0</v>
      </c>
      <c r="Q84" s="8">
        <v>0.82708333333333339</v>
      </c>
      <c r="R84" s="7">
        <v>0</v>
      </c>
      <c r="S84" s="7">
        <v>0</v>
      </c>
      <c r="T84" s="7">
        <v>0</v>
      </c>
      <c r="U84" s="15">
        <v>1</v>
      </c>
    </row>
    <row r="85" spans="1:21" ht="13.5" thickBot="1">
      <c r="A85" s="1" t="s">
        <v>2</v>
      </c>
      <c r="B85" s="2">
        <v>0</v>
      </c>
      <c r="C85" s="2">
        <v>0</v>
      </c>
      <c r="D85" s="2">
        <v>0</v>
      </c>
      <c r="E85" s="2">
        <v>1</v>
      </c>
      <c r="F85" s="2">
        <v>1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24</v>
      </c>
      <c r="N85" s="5">
        <v>0.9277777777777777</v>
      </c>
      <c r="O85" s="5">
        <v>0.1673611111111111</v>
      </c>
      <c r="P85" s="5">
        <v>0</v>
      </c>
      <c r="Q85" s="5">
        <v>0.76041666666666663</v>
      </c>
      <c r="R85" s="2">
        <v>4</v>
      </c>
      <c r="S85" s="2">
        <v>8</v>
      </c>
      <c r="T85" s="2">
        <v>33.299999999999997</v>
      </c>
      <c r="U85" s="15">
        <v>1</v>
      </c>
    </row>
    <row r="86" spans="1:21" ht="13.5" thickBot="1">
      <c r="A86" s="6" t="s">
        <v>3</v>
      </c>
      <c r="B86" s="7">
        <v>0</v>
      </c>
      <c r="C86" s="7">
        <v>0</v>
      </c>
      <c r="D86" s="7">
        <v>0</v>
      </c>
      <c r="E86" s="7">
        <v>4</v>
      </c>
      <c r="F86" s="7">
        <v>4</v>
      </c>
      <c r="G86" s="7">
        <v>1</v>
      </c>
      <c r="H86" s="7">
        <v>0</v>
      </c>
      <c r="I86" s="7">
        <v>0</v>
      </c>
      <c r="J86" s="7">
        <v>2</v>
      </c>
      <c r="K86" s="7">
        <v>0</v>
      </c>
      <c r="L86" s="7">
        <v>2</v>
      </c>
      <c r="M86" s="7">
        <v>29</v>
      </c>
      <c r="N86" s="8">
        <v>0.97986111111111107</v>
      </c>
      <c r="O86" s="8">
        <v>0.17152777777777775</v>
      </c>
      <c r="P86" s="8">
        <v>2.7777777777777776E-2</v>
      </c>
      <c r="Q86" s="8">
        <v>0.78055555555555556</v>
      </c>
      <c r="R86" s="7">
        <v>0</v>
      </c>
      <c r="S86" s="7">
        <v>0</v>
      </c>
      <c r="T86" s="7">
        <v>0</v>
      </c>
      <c r="U86" s="15">
        <v>1</v>
      </c>
    </row>
    <row r="87" spans="1:21" ht="13.5" thickBot="1">
      <c r="A87" s="1" t="s">
        <v>4</v>
      </c>
      <c r="B87" s="2">
        <v>0</v>
      </c>
      <c r="C87" s="2">
        <v>0</v>
      </c>
      <c r="D87" s="2">
        <v>-1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28</v>
      </c>
      <c r="N87" s="5">
        <v>0.85486111111111107</v>
      </c>
      <c r="O87" s="5">
        <v>0.15902777777777777</v>
      </c>
      <c r="P87" s="5">
        <v>0</v>
      </c>
      <c r="Q87" s="5">
        <v>0.6958333333333333</v>
      </c>
      <c r="R87" s="2">
        <v>0</v>
      </c>
      <c r="S87" s="2">
        <v>0</v>
      </c>
      <c r="T87" s="2">
        <v>0</v>
      </c>
      <c r="U87" s="15">
        <v>1</v>
      </c>
    </row>
    <row r="88" spans="1:21" ht="13.5" thickBot="1">
      <c r="A88" s="6" t="s">
        <v>5</v>
      </c>
      <c r="B88" s="7">
        <v>0</v>
      </c>
      <c r="C88" s="7">
        <v>0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14</v>
      </c>
      <c r="N88" s="8">
        <v>0.43958333333333338</v>
      </c>
      <c r="O88" s="8">
        <v>0</v>
      </c>
      <c r="P88" s="8">
        <v>2.7777777777777776E-2</v>
      </c>
      <c r="Q88" s="8">
        <v>0.41180555555555554</v>
      </c>
      <c r="R88" s="7">
        <v>0</v>
      </c>
      <c r="S88" s="7">
        <v>0</v>
      </c>
      <c r="T88" s="7">
        <v>0</v>
      </c>
      <c r="U88" s="15">
        <v>1</v>
      </c>
    </row>
    <row r="89" spans="1:21" ht="13.5" thickBot="1">
      <c r="A89" s="1" t="s">
        <v>6</v>
      </c>
      <c r="B89" s="2">
        <v>0</v>
      </c>
      <c r="C89" s="2">
        <v>1</v>
      </c>
      <c r="D89" s="2">
        <v>-1</v>
      </c>
      <c r="E89" s="2">
        <v>3</v>
      </c>
      <c r="F89" s="2">
        <v>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28</v>
      </c>
      <c r="N89" s="5">
        <v>0.87152777777777779</v>
      </c>
      <c r="O89" s="5">
        <v>0.15902777777777777</v>
      </c>
      <c r="P89" s="5">
        <v>1.8055555555555557E-2</v>
      </c>
      <c r="Q89" s="5">
        <v>0.69444444444444453</v>
      </c>
      <c r="R89" s="2">
        <v>3</v>
      </c>
      <c r="S89" s="2">
        <v>2</v>
      </c>
      <c r="T89" s="2">
        <v>60</v>
      </c>
      <c r="U89" s="15">
        <v>1</v>
      </c>
    </row>
    <row r="90" spans="1:21" ht="13.5" thickBot="1">
      <c r="A90" s="6" t="s">
        <v>25</v>
      </c>
      <c r="B90" s="7">
        <v>0</v>
      </c>
      <c r="C90" s="7">
        <v>0</v>
      </c>
      <c r="D90" s="7">
        <v>0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0</v>
      </c>
      <c r="M90" s="7">
        <v>10</v>
      </c>
      <c r="N90" s="8">
        <v>0.32291666666666669</v>
      </c>
      <c r="O90" s="8">
        <v>0</v>
      </c>
      <c r="P90" s="8">
        <v>2.7777777777777776E-2</v>
      </c>
      <c r="Q90" s="8">
        <v>0.2951388888888889</v>
      </c>
      <c r="R90" s="7">
        <v>0</v>
      </c>
      <c r="S90" s="7">
        <v>0</v>
      </c>
      <c r="T90" s="7">
        <v>0</v>
      </c>
      <c r="U90" s="15">
        <v>1</v>
      </c>
    </row>
    <row r="91" spans="1:21" ht="13.5" thickBot="1">
      <c r="A91" s="1" t="s">
        <v>20</v>
      </c>
      <c r="B91" s="2">
        <v>0</v>
      </c>
      <c r="C91" s="2">
        <v>0</v>
      </c>
      <c r="D91" s="2">
        <v>0</v>
      </c>
      <c r="E91" s="2">
        <v>5</v>
      </c>
      <c r="F91" s="2">
        <v>5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21</v>
      </c>
      <c r="N91" s="5">
        <v>0.50694444444444442</v>
      </c>
      <c r="O91" s="5">
        <v>0</v>
      </c>
      <c r="P91" s="5">
        <v>0</v>
      </c>
      <c r="Q91" s="5">
        <v>0.50694444444444442</v>
      </c>
      <c r="R91" s="2">
        <v>1</v>
      </c>
      <c r="S91" s="2">
        <v>0</v>
      </c>
      <c r="T91" s="2">
        <v>100</v>
      </c>
      <c r="U91" s="15">
        <v>1</v>
      </c>
    </row>
    <row r="92" spans="1:21" ht="13.5" thickBot="1">
      <c r="A92" s="6" t="s">
        <v>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6</v>
      </c>
      <c r="N92" s="8">
        <v>0.19375000000000001</v>
      </c>
      <c r="O92" s="8">
        <v>0</v>
      </c>
      <c r="P92" s="8">
        <v>0</v>
      </c>
      <c r="Q92" s="8">
        <v>0.19375000000000001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9</v>
      </c>
      <c r="B93" s="2">
        <v>0</v>
      </c>
      <c r="C93" s="2">
        <v>0</v>
      </c>
      <c r="D93" s="2">
        <v>0</v>
      </c>
      <c r="E93" s="2">
        <v>1</v>
      </c>
      <c r="F93" s="2">
        <v>1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1</v>
      </c>
      <c r="M93" s="2">
        <v>22</v>
      </c>
      <c r="N93" s="5">
        <v>0.56458333333333333</v>
      </c>
      <c r="O93" s="5">
        <v>0</v>
      </c>
      <c r="P93" s="5">
        <v>3.7499999999999999E-2</v>
      </c>
      <c r="Q93" s="5">
        <v>0.52708333333333335</v>
      </c>
      <c r="R93" s="2">
        <v>8</v>
      </c>
      <c r="S93" s="2">
        <v>7</v>
      </c>
      <c r="T93" s="2">
        <v>53.3</v>
      </c>
      <c r="U93" s="15">
        <v>1</v>
      </c>
    </row>
    <row r="94" spans="1:21" ht="13.5" thickBot="1">
      <c r="A94" s="6" t="s">
        <v>10</v>
      </c>
      <c r="B94" s="7">
        <v>0</v>
      </c>
      <c r="C94" s="7">
        <v>0</v>
      </c>
      <c r="D94" s="7">
        <v>-1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1</v>
      </c>
      <c r="K94" s="7">
        <v>0</v>
      </c>
      <c r="L94" s="7">
        <v>2</v>
      </c>
      <c r="M94" s="7">
        <v>28</v>
      </c>
      <c r="N94" s="8">
        <v>0.85486111111111107</v>
      </c>
      <c r="O94" s="8">
        <v>0</v>
      </c>
      <c r="P94" s="8">
        <v>5.5555555555555552E-2</v>
      </c>
      <c r="Q94" s="8">
        <v>0.7993055555555556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11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1</v>
      </c>
      <c r="K95" s="2">
        <v>0</v>
      </c>
      <c r="L95" s="2">
        <v>0</v>
      </c>
      <c r="M95" s="2">
        <v>9</v>
      </c>
      <c r="N95" s="5">
        <v>0.25555555555555559</v>
      </c>
      <c r="O95" s="5">
        <v>0</v>
      </c>
      <c r="P95" s="5">
        <v>2.7777777777777776E-2</v>
      </c>
      <c r="Q95" s="5">
        <v>0.22777777777777777</v>
      </c>
      <c r="R95" s="2">
        <v>4</v>
      </c>
      <c r="S95" s="2">
        <v>2</v>
      </c>
      <c r="T95" s="2">
        <v>66.7</v>
      </c>
      <c r="U95" s="15">
        <v>1</v>
      </c>
    </row>
    <row r="96" spans="1:21" ht="13.5" thickBot="1">
      <c r="A96" s="6" t="s">
        <v>12</v>
      </c>
      <c r="B96" s="7">
        <v>0</v>
      </c>
      <c r="C96" s="7">
        <v>1</v>
      </c>
      <c r="D96" s="7">
        <v>0</v>
      </c>
      <c r="E96" s="7">
        <v>4</v>
      </c>
      <c r="F96" s="7">
        <v>4</v>
      </c>
      <c r="G96" s="7">
        <v>1</v>
      </c>
      <c r="H96" s="7">
        <v>0</v>
      </c>
      <c r="I96" s="7">
        <v>0</v>
      </c>
      <c r="J96" s="7">
        <v>1</v>
      </c>
      <c r="K96" s="7">
        <v>1</v>
      </c>
      <c r="L96" s="7">
        <v>2</v>
      </c>
      <c r="M96" s="7">
        <v>27</v>
      </c>
      <c r="N96" s="9">
        <v>1.0034722222222221</v>
      </c>
      <c r="O96" s="8">
        <v>0.17708333333333334</v>
      </c>
      <c r="P96" s="8">
        <v>5.5555555555555552E-2</v>
      </c>
      <c r="Q96" s="8">
        <v>0.77083333333333337</v>
      </c>
      <c r="R96" s="7">
        <v>10</v>
      </c>
      <c r="S96" s="7">
        <v>6</v>
      </c>
      <c r="T96" s="7">
        <v>62.5</v>
      </c>
      <c r="U96" s="15">
        <v>1</v>
      </c>
    </row>
    <row r="97" spans="1:21" ht="13.5" thickBot="1">
      <c r="A97" s="1" t="s">
        <v>13</v>
      </c>
      <c r="B97" s="2">
        <v>0</v>
      </c>
      <c r="C97" s="2">
        <v>0</v>
      </c>
      <c r="D97" s="2">
        <v>0</v>
      </c>
      <c r="E97" s="2">
        <v>1</v>
      </c>
      <c r="F97" s="2">
        <v>1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24</v>
      </c>
      <c r="N97" s="5">
        <v>0.63958333333333328</v>
      </c>
      <c r="O97" s="5">
        <v>0.17847222222222223</v>
      </c>
      <c r="P97" s="5">
        <v>0</v>
      </c>
      <c r="Q97" s="5">
        <v>0.46111111111111108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14</v>
      </c>
      <c r="B98" s="7">
        <v>0</v>
      </c>
      <c r="C98" s="7">
        <v>0</v>
      </c>
      <c r="D98" s="7">
        <v>-1</v>
      </c>
      <c r="E98" s="7">
        <v>2</v>
      </c>
      <c r="F98" s="7">
        <v>2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5</v>
      </c>
      <c r="M98" s="7">
        <v>29</v>
      </c>
      <c r="N98" s="8">
        <v>0.86458333333333337</v>
      </c>
      <c r="O98" s="8">
        <v>0.15902777777777777</v>
      </c>
      <c r="P98" s="8">
        <v>0</v>
      </c>
      <c r="Q98" s="8">
        <v>0.7055555555555556</v>
      </c>
      <c r="R98" s="7">
        <v>6</v>
      </c>
      <c r="S98" s="7">
        <v>11</v>
      </c>
      <c r="T98" s="7">
        <v>35.299999999999997</v>
      </c>
      <c r="U98" s="15">
        <v>1</v>
      </c>
    </row>
    <row r="99" spans="1:21" ht="13.5" thickBot="1">
      <c r="A99" s="1" t="s">
        <v>15</v>
      </c>
      <c r="B99" s="2">
        <v>0</v>
      </c>
      <c r="C99" s="2">
        <v>0</v>
      </c>
      <c r="D99" s="2">
        <v>0</v>
      </c>
      <c r="E99" s="2">
        <v>2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25</v>
      </c>
      <c r="N99" s="4">
        <v>1.0444444444444445</v>
      </c>
      <c r="O99" s="5">
        <v>0.13680555555555554</v>
      </c>
      <c r="P99" s="5">
        <v>0</v>
      </c>
      <c r="Q99" s="5">
        <v>0.90763888888888899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16</v>
      </c>
      <c r="B100" s="7">
        <v>0</v>
      </c>
      <c r="C100" s="7">
        <v>0</v>
      </c>
      <c r="D100" s="7">
        <v>0</v>
      </c>
      <c r="E100" s="7">
        <v>3</v>
      </c>
      <c r="F100" s="7">
        <v>3</v>
      </c>
      <c r="G100" s="7">
        <v>2</v>
      </c>
      <c r="H100" s="7">
        <v>1</v>
      </c>
      <c r="I100" s="7">
        <v>2</v>
      </c>
      <c r="J100" s="7">
        <v>2</v>
      </c>
      <c r="K100" s="7">
        <v>1</v>
      </c>
      <c r="L100" s="7">
        <v>1</v>
      </c>
      <c r="M100" s="7">
        <v>24</v>
      </c>
      <c r="N100" s="8">
        <v>0.71250000000000002</v>
      </c>
      <c r="O100" s="8">
        <v>0</v>
      </c>
      <c r="P100" s="8">
        <v>0</v>
      </c>
      <c r="Q100" s="8">
        <v>0.71250000000000002</v>
      </c>
      <c r="R100" s="7">
        <v>0</v>
      </c>
      <c r="S100" s="7">
        <v>0</v>
      </c>
      <c r="T100" s="7">
        <v>0</v>
      </c>
      <c r="U100" s="15">
        <v>1</v>
      </c>
    </row>
    <row r="101" spans="1:21">
      <c r="U101" s="15">
        <v>1</v>
      </c>
    </row>
    <row r="102" spans="1:21">
      <c r="A102" t="s">
        <v>58</v>
      </c>
      <c r="U102" s="15">
        <v>1</v>
      </c>
    </row>
    <row r="103" spans="1:21" ht="13.5" thickBot="1">
      <c r="A103" s="6" t="s">
        <v>0</v>
      </c>
      <c r="B103" s="7">
        <v>0</v>
      </c>
      <c r="C103" s="7">
        <v>1</v>
      </c>
      <c r="D103" s="7">
        <v>1</v>
      </c>
      <c r="E103" s="7">
        <v>5</v>
      </c>
      <c r="F103" s="7">
        <v>5</v>
      </c>
      <c r="G103" s="7">
        <v>4</v>
      </c>
      <c r="H103" s="7">
        <v>1</v>
      </c>
      <c r="I103" s="7">
        <v>2</v>
      </c>
      <c r="J103" s="7">
        <v>1</v>
      </c>
      <c r="K103" s="7">
        <v>0</v>
      </c>
      <c r="L103" s="7">
        <v>0</v>
      </c>
      <c r="M103" s="7">
        <v>30</v>
      </c>
      <c r="N103" s="9">
        <v>1.054861111111111</v>
      </c>
      <c r="O103" s="8">
        <v>0.19722222222222222</v>
      </c>
      <c r="P103" s="8">
        <v>0.19722222222222222</v>
      </c>
      <c r="Q103" s="8">
        <v>0.66041666666666665</v>
      </c>
      <c r="R103" s="7">
        <v>0</v>
      </c>
      <c r="S103" s="7">
        <v>0</v>
      </c>
      <c r="T103" s="7">
        <v>0</v>
      </c>
      <c r="U103" s="15">
        <v>1</v>
      </c>
    </row>
    <row r="104" spans="1:21" ht="13.5" thickBot="1">
      <c r="A104" s="1" t="s">
        <v>1</v>
      </c>
      <c r="B104" s="2">
        <v>1</v>
      </c>
      <c r="C104" s="2">
        <v>2</v>
      </c>
      <c r="D104" s="2">
        <v>3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2</v>
      </c>
      <c r="M104" s="2">
        <v>23</v>
      </c>
      <c r="N104" s="5">
        <v>0.68888888888888899</v>
      </c>
      <c r="O104" s="5">
        <v>0.15486111111111112</v>
      </c>
      <c r="P104" s="5">
        <v>0</v>
      </c>
      <c r="Q104" s="5">
        <v>0.53402777777777777</v>
      </c>
      <c r="R104" s="2">
        <v>1</v>
      </c>
      <c r="S104" s="2">
        <v>0</v>
      </c>
      <c r="T104" s="2">
        <v>100</v>
      </c>
      <c r="U104" s="15">
        <v>1</v>
      </c>
    </row>
    <row r="105" spans="1:21" ht="13.5" thickBot="1">
      <c r="A105" s="6" t="s">
        <v>2</v>
      </c>
      <c r="B105" s="7">
        <v>1</v>
      </c>
      <c r="C105" s="7">
        <v>2</v>
      </c>
      <c r="D105" s="7">
        <v>3</v>
      </c>
      <c r="E105" s="7">
        <v>3</v>
      </c>
      <c r="F105" s="7">
        <v>2</v>
      </c>
      <c r="G105" s="7">
        <v>2</v>
      </c>
      <c r="H105" s="7">
        <v>1</v>
      </c>
      <c r="I105" s="7">
        <v>2</v>
      </c>
      <c r="J105" s="7">
        <v>1</v>
      </c>
      <c r="K105" s="7">
        <v>0</v>
      </c>
      <c r="L105" s="7">
        <v>1</v>
      </c>
      <c r="M105" s="7">
        <v>24</v>
      </c>
      <c r="N105" s="8">
        <v>0.68472222222222223</v>
      </c>
      <c r="O105" s="8">
        <v>0.15625</v>
      </c>
      <c r="P105" s="8">
        <v>5.1388888888888894E-2</v>
      </c>
      <c r="Q105" s="8">
        <v>0.4770833333333333</v>
      </c>
      <c r="R105" s="7">
        <v>4</v>
      </c>
      <c r="S105" s="7">
        <v>5</v>
      </c>
      <c r="T105" s="7">
        <v>44.4</v>
      </c>
      <c r="U105" s="15">
        <v>1</v>
      </c>
    </row>
    <row r="106" spans="1:21" ht="13.5" thickBot="1">
      <c r="A106" s="1" t="s">
        <v>3</v>
      </c>
      <c r="B106" s="2">
        <v>0</v>
      </c>
      <c r="C106" s="2">
        <v>1</v>
      </c>
      <c r="D106" s="2">
        <v>0</v>
      </c>
      <c r="E106" s="2">
        <v>2</v>
      </c>
      <c r="F106" s="2">
        <v>2</v>
      </c>
      <c r="G106" s="2">
        <v>1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24</v>
      </c>
      <c r="N106" s="5">
        <v>0.76666666666666661</v>
      </c>
      <c r="O106" s="5">
        <v>0.12986111111111112</v>
      </c>
      <c r="P106" s="5">
        <v>0.10208333333333335</v>
      </c>
      <c r="Q106" s="5">
        <v>0.53472222222222221</v>
      </c>
      <c r="R106" s="2">
        <v>0</v>
      </c>
      <c r="S106" s="2">
        <v>0</v>
      </c>
      <c r="T106" s="2">
        <v>0</v>
      </c>
      <c r="U106" s="15">
        <v>1</v>
      </c>
    </row>
    <row r="107" spans="1:21" ht="13.5" thickBot="1">
      <c r="A107" s="6" t="s">
        <v>4</v>
      </c>
      <c r="B107" s="7">
        <v>0</v>
      </c>
      <c r="C107" s="7">
        <v>0</v>
      </c>
      <c r="D107" s="7">
        <v>-1</v>
      </c>
      <c r="E107" s="7">
        <v>4</v>
      </c>
      <c r="F107" s="7">
        <v>4</v>
      </c>
      <c r="G107" s="7">
        <v>2</v>
      </c>
      <c r="H107" s="7">
        <v>2</v>
      </c>
      <c r="I107" s="7">
        <v>4</v>
      </c>
      <c r="J107" s="7">
        <v>1</v>
      </c>
      <c r="K107" s="7">
        <v>1</v>
      </c>
      <c r="L107" s="7">
        <v>0</v>
      </c>
      <c r="M107" s="7">
        <v>22</v>
      </c>
      <c r="N107" s="8">
        <v>0.7597222222222223</v>
      </c>
      <c r="O107" s="8">
        <v>0.12638888888888888</v>
      </c>
      <c r="P107" s="8">
        <v>0.10486111111111111</v>
      </c>
      <c r="Q107" s="8">
        <v>0.52847222222222223</v>
      </c>
      <c r="R107" s="7">
        <v>0</v>
      </c>
      <c r="S107" s="7">
        <v>0</v>
      </c>
      <c r="T107" s="7">
        <v>0</v>
      </c>
      <c r="U107" s="15">
        <v>1</v>
      </c>
    </row>
    <row r="108" spans="1:21" ht="13.5" thickBot="1">
      <c r="A108" s="1" t="s">
        <v>5</v>
      </c>
      <c r="B108" s="2">
        <v>0</v>
      </c>
      <c r="C108" s="2">
        <v>0</v>
      </c>
      <c r="D108" s="2">
        <v>1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0</v>
      </c>
      <c r="K108" s="2">
        <v>1</v>
      </c>
      <c r="L108" s="2">
        <v>0</v>
      </c>
      <c r="M108" s="2">
        <v>22</v>
      </c>
      <c r="N108" s="5">
        <v>0.78611111111111109</v>
      </c>
      <c r="O108" s="5">
        <v>0</v>
      </c>
      <c r="P108" s="5">
        <v>0.10208333333333335</v>
      </c>
      <c r="Q108" s="5">
        <v>0.68402777777777779</v>
      </c>
      <c r="R108" s="2">
        <v>0</v>
      </c>
      <c r="S108" s="2">
        <v>0</v>
      </c>
      <c r="T108" s="2">
        <v>0</v>
      </c>
      <c r="U108" s="15">
        <v>1</v>
      </c>
    </row>
    <row r="109" spans="1:21" ht="13.5" thickBot="1">
      <c r="A109" s="6" t="s">
        <v>6</v>
      </c>
      <c r="B109" s="7">
        <v>0</v>
      </c>
      <c r="C109" s="7">
        <v>0</v>
      </c>
      <c r="D109" s="7">
        <v>-1</v>
      </c>
      <c r="E109" s="7">
        <v>6</v>
      </c>
      <c r="F109" s="7">
        <v>6</v>
      </c>
      <c r="G109" s="7">
        <v>0</v>
      </c>
      <c r="H109" s="7">
        <v>0</v>
      </c>
      <c r="I109" s="7">
        <v>0</v>
      </c>
      <c r="J109" s="7">
        <v>0</v>
      </c>
      <c r="K109" s="7">
        <v>3</v>
      </c>
      <c r="L109" s="7">
        <v>1</v>
      </c>
      <c r="M109" s="7">
        <v>30</v>
      </c>
      <c r="N109" s="8">
        <v>0.89583333333333337</v>
      </c>
      <c r="O109" s="8">
        <v>0.125</v>
      </c>
      <c r="P109" s="8">
        <v>0.18541666666666667</v>
      </c>
      <c r="Q109" s="8">
        <v>0.5854166666666667</v>
      </c>
      <c r="R109" s="7">
        <v>6</v>
      </c>
      <c r="S109" s="7">
        <v>6</v>
      </c>
      <c r="T109" s="7">
        <v>50</v>
      </c>
      <c r="U109" s="15">
        <v>1</v>
      </c>
    </row>
    <row r="110" spans="1:21" ht="13.5" thickBot="1">
      <c r="A110" s="1" t="s">
        <v>25</v>
      </c>
      <c r="B110" s="2">
        <v>0</v>
      </c>
      <c r="C110" s="2">
        <v>0</v>
      </c>
      <c r="D110" s="2">
        <v>0</v>
      </c>
      <c r="E110" s="2">
        <v>1</v>
      </c>
      <c r="F110" s="2">
        <v>1</v>
      </c>
      <c r="G110" s="2">
        <v>0</v>
      </c>
      <c r="H110" s="2">
        <v>3</v>
      </c>
      <c r="I110" s="2">
        <v>17</v>
      </c>
      <c r="J110" s="2">
        <v>4</v>
      </c>
      <c r="K110" s="2">
        <v>0</v>
      </c>
      <c r="L110" s="2">
        <v>0</v>
      </c>
      <c r="M110" s="2">
        <v>12</v>
      </c>
      <c r="N110" s="5">
        <v>0.30972222222222223</v>
      </c>
      <c r="O110" s="5">
        <v>9.0277777777777787E-3</v>
      </c>
      <c r="P110" s="5">
        <v>2.4305555555555556E-2</v>
      </c>
      <c r="Q110" s="5">
        <v>0.27638888888888885</v>
      </c>
      <c r="R110" s="2">
        <v>0</v>
      </c>
      <c r="S110" s="2">
        <v>0</v>
      </c>
      <c r="T110" s="2">
        <v>0</v>
      </c>
      <c r="U110" s="15">
        <v>1</v>
      </c>
    </row>
    <row r="111" spans="1:21" ht="13.5" thickBot="1">
      <c r="A111" s="6" t="s">
        <v>20</v>
      </c>
      <c r="B111" s="7">
        <v>0</v>
      </c>
      <c r="C111" s="7">
        <v>0</v>
      </c>
      <c r="D111" s="7">
        <v>0</v>
      </c>
      <c r="E111" s="7">
        <v>1</v>
      </c>
      <c r="F111" s="7">
        <v>1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  <c r="M111" s="7">
        <v>15</v>
      </c>
      <c r="N111" s="8">
        <v>0.39583333333333331</v>
      </c>
      <c r="O111" s="8">
        <v>8.3333333333333332E-3</v>
      </c>
      <c r="P111" s="8">
        <v>0</v>
      </c>
      <c r="Q111" s="8">
        <v>0.38750000000000001</v>
      </c>
      <c r="R111" s="7">
        <v>1</v>
      </c>
      <c r="S111" s="7">
        <v>1</v>
      </c>
      <c r="T111" s="7">
        <v>50</v>
      </c>
      <c r="U111" s="15">
        <v>1</v>
      </c>
    </row>
    <row r="112" spans="1:21" ht="13.5" thickBot="1">
      <c r="A112" s="1" t="s">
        <v>7</v>
      </c>
      <c r="B112" s="2">
        <v>0</v>
      </c>
      <c r="C112" s="2">
        <v>0</v>
      </c>
      <c r="D112" s="2">
        <v>-1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5</v>
      </c>
      <c r="K112" s="2">
        <v>0</v>
      </c>
      <c r="L112" s="2">
        <v>0</v>
      </c>
      <c r="M112" s="2">
        <v>13</v>
      </c>
      <c r="N112" s="5">
        <v>0.31736111111111115</v>
      </c>
      <c r="O112" s="5">
        <v>0</v>
      </c>
      <c r="P112" s="5">
        <v>0</v>
      </c>
      <c r="Q112" s="5">
        <v>0.31736111111111115</v>
      </c>
      <c r="R112" s="2">
        <v>0</v>
      </c>
      <c r="S112" s="2">
        <v>0</v>
      </c>
      <c r="T112" s="2">
        <v>0</v>
      </c>
      <c r="U112" s="15">
        <v>1</v>
      </c>
    </row>
    <row r="113" spans="1:21" ht="13.5" thickBot="1">
      <c r="A113" s="6" t="s">
        <v>9</v>
      </c>
      <c r="B113" s="7">
        <v>0</v>
      </c>
      <c r="C113" s="7">
        <v>0</v>
      </c>
      <c r="D113" s="7">
        <v>-1</v>
      </c>
      <c r="E113" s="7">
        <v>0</v>
      </c>
      <c r="F113" s="7">
        <v>0</v>
      </c>
      <c r="G113" s="7">
        <v>0</v>
      </c>
      <c r="H113" s="7">
        <v>1</v>
      </c>
      <c r="I113" s="7">
        <v>2</v>
      </c>
      <c r="J113" s="7">
        <v>2</v>
      </c>
      <c r="K113" s="7">
        <v>1</v>
      </c>
      <c r="L113" s="7">
        <v>0</v>
      </c>
      <c r="M113" s="7">
        <v>22</v>
      </c>
      <c r="N113" s="8">
        <v>0.55138888888888882</v>
      </c>
      <c r="O113" s="8">
        <v>8.3333333333333332E-3</v>
      </c>
      <c r="P113" s="8">
        <v>0.12708333333333333</v>
      </c>
      <c r="Q113" s="8">
        <v>0.41597222222222219</v>
      </c>
      <c r="R113" s="7">
        <v>1</v>
      </c>
      <c r="S113" s="7">
        <v>5</v>
      </c>
      <c r="T113" s="7">
        <v>16.7</v>
      </c>
      <c r="U113" s="15">
        <v>1</v>
      </c>
    </row>
    <row r="114" spans="1:21" ht="13.5" thickBot="1">
      <c r="A114" s="1" t="s">
        <v>10</v>
      </c>
      <c r="B114" s="2">
        <v>0</v>
      </c>
      <c r="C114" s="2">
        <v>0</v>
      </c>
      <c r="D114" s="2">
        <v>1</v>
      </c>
      <c r="E114" s="2">
        <v>0</v>
      </c>
      <c r="F114" s="2">
        <v>0</v>
      </c>
      <c r="G114" s="2">
        <v>2</v>
      </c>
      <c r="H114" s="2">
        <v>0</v>
      </c>
      <c r="I114" s="2">
        <v>0</v>
      </c>
      <c r="J114" s="2">
        <v>3</v>
      </c>
      <c r="K114" s="2">
        <v>0</v>
      </c>
      <c r="L114" s="2">
        <v>0</v>
      </c>
      <c r="M114" s="2">
        <v>20</v>
      </c>
      <c r="N114" s="5">
        <v>0.59027777777777779</v>
      </c>
      <c r="O114" s="5">
        <v>8.3333333333333332E-3</v>
      </c>
      <c r="P114" s="5">
        <v>0.21597222222222223</v>
      </c>
      <c r="Q114" s="5">
        <v>0.3659722222222222</v>
      </c>
      <c r="R114" s="2">
        <v>0</v>
      </c>
      <c r="S114" s="2">
        <v>0</v>
      </c>
      <c r="T114" s="2">
        <v>0</v>
      </c>
      <c r="U114" s="15">
        <v>1</v>
      </c>
    </row>
    <row r="115" spans="1:21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</v>
      </c>
      <c r="K115" s="7">
        <v>2</v>
      </c>
      <c r="L115" s="7">
        <v>0</v>
      </c>
      <c r="M115" s="7">
        <v>21</v>
      </c>
      <c r="N115" s="8">
        <v>0.48958333333333331</v>
      </c>
      <c r="O115" s="8">
        <v>0</v>
      </c>
      <c r="P115" s="8">
        <v>0.13541666666666666</v>
      </c>
      <c r="Q115" s="8">
        <v>0.35416666666666669</v>
      </c>
      <c r="R115" s="7">
        <v>8</v>
      </c>
      <c r="S115" s="7">
        <v>7</v>
      </c>
      <c r="T115" s="7">
        <v>53.3</v>
      </c>
      <c r="U115" s="15">
        <v>1</v>
      </c>
    </row>
    <row r="116" spans="1:21" ht="13.5" thickBot="1">
      <c r="A116" s="1" t="s">
        <v>12</v>
      </c>
      <c r="B116" s="2">
        <v>1</v>
      </c>
      <c r="C116" s="2">
        <v>2</v>
      </c>
      <c r="D116" s="2">
        <v>3</v>
      </c>
      <c r="E116" s="2">
        <v>3</v>
      </c>
      <c r="F116" s="2">
        <v>2</v>
      </c>
      <c r="G116" s="2">
        <v>3</v>
      </c>
      <c r="H116" s="2">
        <v>1</v>
      </c>
      <c r="I116" s="2">
        <v>2</v>
      </c>
      <c r="J116" s="2">
        <v>0</v>
      </c>
      <c r="K116" s="2">
        <v>1</v>
      </c>
      <c r="L116" s="2">
        <v>0</v>
      </c>
      <c r="M116" s="2">
        <v>27</v>
      </c>
      <c r="N116" s="5">
        <v>0.77708333333333324</v>
      </c>
      <c r="O116" s="5">
        <v>0.15138888888888888</v>
      </c>
      <c r="P116" s="5">
        <v>0.17222222222222225</v>
      </c>
      <c r="Q116" s="5">
        <v>0.45347222222222222</v>
      </c>
      <c r="R116" s="2">
        <v>7</v>
      </c>
      <c r="S116" s="2">
        <v>6</v>
      </c>
      <c r="T116" s="2">
        <v>53.8</v>
      </c>
      <c r="U116" s="15">
        <v>1</v>
      </c>
    </row>
    <row r="117" spans="1:21" ht="13.5" thickBot="1">
      <c r="A117" s="6" t="s">
        <v>13</v>
      </c>
      <c r="B117" s="7">
        <v>0</v>
      </c>
      <c r="C117" s="7">
        <v>0</v>
      </c>
      <c r="D117" s="7">
        <v>-1</v>
      </c>
      <c r="E117" s="7">
        <v>4</v>
      </c>
      <c r="F117" s="7">
        <v>4</v>
      </c>
      <c r="G117" s="7">
        <v>0</v>
      </c>
      <c r="H117" s="7">
        <v>0</v>
      </c>
      <c r="I117" s="7">
        <v>0</v>
      </c>
      <c r="J117" s="7">
        <v>3</v>
      </c>
      <c r="K117" s="7">
        <v>0</v>
      </c>
      <c r="L117" s="7">
        <v>0</v>
      </c>
      <c r="M117" s="7">
        <v>18</v>
      </c>
      <c r="N117" s="8">
        <v>0.47569444444444442</v>
      </c>
      <c r="O117" s="8">
        <v>0.15416666666666667</v>
      </c>
      <c r="P117" s="8">
        <v>0</v>
      </c>
      <c r="Q117" s="8">
        <v>0.3215277777777778</v>
      </c>
      <c r="R117" s="7">
        <v>0</v>
      </c>
      <c r="S117" s="7">
        <v>0</v>
      </c>
      <c r="T117" s="7">
        <v>0</v>
      </c>
      <c r="U117" s="15">
        <v>1</v>
      </c>
    </row>
    <row r="118" spans="1:21" ht="13.5" thickBot="1">
      <c r="A118" s="1" t="s">
        <v>14</v>
      </c>
      <c r="B118" s="2">
        <v>1</v>
      </c>
      <c r="C118" s="2">
        <v>0</v>
      </c>
      <c r="D118" s="2">
        <v>-1</v>
      </c>
      <c r="E118" s="2">
        <v>2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3</v>
      </c>
      <c r="L118" s="2">
        <v>2</v>
      </c>
      <c r="M118" s="2">
        <v>25</v>
      </c>
      <c r="N118" s="5">
        <v>0.74791666666666667</v>
      </c>
      <c r="O118" s="5">
        <v>0.12638888888888888</v>
      </c>
      <c r="P118" s="5">
        <v>0.1013888888888889</v>
      </c>
      <c r="Q118" s="5">
        <v>0.52013888888888882</v>
      </c>
      <c r="R118" s="2">
        <v>7</v>
      </c>
      <c r="S118" s="2">
        <v>7</v>
      </c>
      <c r="T118" s="2">
        <v>50</v>
      </c>
      <c r="U118" s="15">
        <v>1</v>
      </c>
    </row>
    <row r="119" spans="1:21" ht="13.5" thickBot="1">
      <c r="A119" s="6" t="s">
        <v>15</v>
      </c>
      <c r="B119" s="7">
        <v>0</v>
      </c>
      <c r="C119" s="7">
        <v>0</v>
      </c>
      <c r="D119" s="7">
        <v>-1</v>
      </c>
      <c r="E119" s="7">
        <v>2</v>
      </c>
      <c r="F119" s="7">
        <v>2</v>
      </c>
      <c r="G119" s="7">
        <v>2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30</v>
      </c>
      <c r="N119" s="8">
        <v>0.89722222222222225</v>
      </c>
      <c r="O119" s="8">
        <v>9.2361111111111116E-2</v>
      </c>
      <c r="P119" s="8">
        <v>0.14861111111111111</v>
      </c>
      <c r="Q119" s="8">
        <v>0.65625</v>
      </c>
      <c r="R119" s="7">
        <v>0</v>
      </c>
      <c r="S119" s="7">
        <v>0</v>
      </c>
      <c r="T119" s="7">
        <v>0</v>
      </c>
      <c r="U119" s="15">
        <v>1</v>
      </c>
    </row>
    <row r="120" spans="1:21" ht="13.5" thickBot="1">
      <c r="A120" s="1" t="s">
        <v>16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4</v>
      </c>
      <c r="H120" s="2">
        <v>0</v>
      </c>
      <c r="I120" s="2">
        <v>0</v>
      </c>
      <c r="J120" s="2">
        <v>3</v>
      </c>
      <c r="K120" s="2">
        <v>0</v>
      </c>
      <c r="L120" s="2">
        <v>1</v>
      </c>
      <c r="M120" s="2">
        <v>26</v>
      </c>
      <c r="N120" s="5">
        <v>0.76388888888888884</v>
      </c>
      <c r="O120" s="5">
        <v>0</v>
      </c>
      <c r="P120" s="5">
        <v>0.1673611111111111</v>
      </c>
      <c r="Q120" s="5">
        <v>0.59652777777777777</v>
      </c>
      <c r="R120" s="2">
        <v>0</v>
      </c>
      <c r="S120" s="2">
        <v>0</v>
      </c>
      <c r="T120" s="2">
        <v>0</v>
      </c>
      <c r="U120" s="15">
        <v>1</v>
      </c>
    </row>
    <row r="121" spans="1:21">
      <c r="U121" s="15">
        <v>1</v>
      </c>
    </row>
    <row r="122" spans="1:21">
      <c r="A122" t="s">
        <v>59</v>
      </c>
      <c r="U122" s="15">
        <v>1</v>
      </c>
    </row>
    <row r="123" spans="1:21" ht="13.5" thickBot="1">
      <c r="A123" s="6" t="s">
        <v>0</v>
      </c>
      <c r="B123" s="7">
        <v>0</v>
      </c>
      <c r="C123" s="7">
        <v>1</v>
      </c>
      <c r="D123" s="7">
        <v>0</v>
      </c>
      <c r="E123" s="7">
        <v>2</v>
      </c>
      <c r="F123" s="7">
        <v>2</v>
      </c>
      <c r="G123" s="7">
        <v>2</v>
      </c>
      <c r="H123" s="7">
        <v>1</v>
      </c>
      <c r="I123" s="7">
        <v>2</v>
      </c>
      <c r="J123" s="7">
        <v>0</v>
      </c>
      <c r="K123" s="7">
        <v>2</v>
      </c>
      <c r="L123" s="7">
        <v>2</v>
      </c>
      <c r="M123" s="7">
        <v>31</v>
      </c>
      <c r="N123" s="9">
        <v>1.09375</v>
      </c>
      <c r="O123" s="8">
        <v>6.3194444444444442E-2</v>
      </c>
      <c r="P123" s="8">
        <v>0.10625</v>
      </c>
      <c r="Q123" s="8">
        <v>0.9243055555555556</v>
      </c>
      <c r="R123" s="7">
        <v>0</v>
      </c>
      <c r="S123" s="7">
        <v>0</v>
      </c>
      <c r="T123" s="7">
        <v>0</v>
      </c>
      <c r="U123" s="15">
        <v>1</v>
      </c>
    </row>
    <row r="124" spans="1:21" ht="13.5" thickBot="1">
      <c r="A124" s="1" t="s">
        <v>1</v>
      </c>
      <c r="B124" s="2">
        <v>1</v>
      </c>
      <c r="C124" s="2">
        <v>0</v>
      </c>
      <c r="D124" s="2">
        <v>0</v>
      </c>
      <c r="E124" s="2">
        <v>2</v>
      </c>
      <c r="F124" s="2">
        <v>1</v>
      </c>
      <c r="G124" s="2">
        <v>0</v>
      </c>
      <c r="H124" s="2">
        <v>0</v>
      </c>
      <c r="I124" s="2">
        <v>0</v>
      </c>
      <c r="J124" s="2">
        <v>2</v>
      </c>
      <c r="K124" s="2">
        <v>0</v>
      </c>
      <c r="L124" s="2">
        <v>1</v>
      </c>
      <c r="M124" s="2">
        <v>24</v>
      </c>
      <c r="N124" s="5">
        <v>0.76388888888888884</v>
      </c>
      <c r="O124" s="5">
        <v>4.5138888888888888E-2</v>
      </c>
      <c r="P124" s="5">
        <v>0</v>
      </c>
      <c r="Q124" s="5">
        <v>0.71875</v>
      </c>
      <c r="R124" s="2">
        <v>0</v>
      </c>
      <c r="S124" s="2">
        <v>0</v>
      </c>
      <c r="T124" s="2">
        <v>0</v>
      </c>
      <c r="U124" s="15">
        <v>1</v>
      </c>
    </row>
    <row r="125" spans="1:21" ht="13.5" thickBot="1">
      <c r="A125" s="6" t="s">
        <v>2</v>
      </c>
      <c r="B125" s="7">
        <v>0</v>
      </c>
      <c r="C125" s="7">
        <v>1</v>
      </c>
      <c r="D125" s="7">
        <v>-1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7">
        <v>2</v>
      </c>
      <c r="K125" s="7">
        <v>0</v>
      </c>
      <c r="L125" s="7">
        <v>1</v>
      </c>
      <c r="M125" s="7">
        <v>24</v>
      </c>
      <c r="N125" s="8">
        <v>0.72638888888888886</v>
      </c>
      <c r="O125" s="8">
        <v>4.1666666666666664E-2</v>
      </c>
      <c r="P125" s="8">
        <v>0</v>
      </c>
      <c r="Q125" s="8">
        <v>0.68472222222222223</v>
      </c>
      <c r="R125" s="7">
        <v>3</v>
      </c>
      <c r="S125" s="7">
        <v>3</v>
      </c>
      <c r="T125" s="7">
        <v>50</v>
      </c>
      <c r="U125" s="15">
        <v>1</v>
      </c>
    </row>
    <row r="126" spans="1:21" ht="13.5" thickBot="1">
      <c r="A126" s="1" t="s">
        <v>3</v>
      </c>
      <c r="B126" s="2">
        <v>0</v>
      </c>
      <c r="C126" s="2">
        <v>0</v>
      </c>
      <c r="D126" s="2">
        <v>1</v>
      </c>
      <c r="E126" s="2">
        <v>3</v>
      </c>
      <c r="F126" s="2">
        <v>3</v>
      </c>
      <c r="G126" s="2">
        <v>0</v>
      </c>
      <c r="H126" s="2">
        <v>0</v>
      </c>
      <c r="I126" s="2">
        <v>0</v>
      </c>
      <c r="J126" s="2">
        <v>3</v>
      </c>
      <c r="K126" s="2">
        <v>1</v>
      </c>
      <c r="L126" s="2">
        <v>1</v>
      </c>
      <c r="M126" s="2">
        <v>24</v>
      </c>
      <c r="N126" s="5">
        <v>0.85277777777777775</v>
      </c>
      <c r="O126" s="5">
        <v>4.5138888888888888E-2</v>
      </c>
      <c r="P126" s="5">
        <v>1.7361111111111112E-2</v>
      </c>
      <c r="Q126" s="5">
        <v>0.79027777777777775</v>
      </c>
      <c r="R126" s="2">
        <v>0</v>
      </c>
      <c r="S126" s="2">
        <v>0</v>
      </c>
      <c r="T126" s="2">
        <v>0</v>
      </c>
      <c r="U126" s="15">
        <v>1</v>
      </c>
    </row>
    <row r="127" spans="1:21" ht="13.5" thickBot="1">
      <c r="A127" s="6" t="s">
        <v>4</v>
      </c>
      <c r="B127" s="7">
        <v>1</v>
      </c>
      <c r="C127" s="7">
        <v>1</v>
      </c>
      <c r="D127" s="7">
        <v>0</v>
      </c>
      <c r="E127" s="7">
        <v>4</v>
      </c>
      <c r="F127" s="7">
        <v>3</v>
      </c>
      <c r="G127" s="7">
        <v>1</v>
      </c>
      <c r="H127" s="7">
        <v>0</v>
      </c>
      <c r="I127" s="7">
        <v>0</v>
      </c>
      <c r="J127" s="7">
        <v>2</v>
      </c>
      <c r="K127" s="7">
        <v>0</v>
      </c>
      <c r="L127" s="7">
        <v>0</v>
      </c>
      <c r="M127" s="7">
        <v>24</v>
      </c>
      <c r="N127" s="8">
        <v>0.78263888888888899</v>
      </c>
      <c r="O127" s="8">
        <v>3.888888888888889E-2</v>
      </c>
      <c r="P127" s="8">
        <v>3.8194444444444441E-2</v>
      </c>
      <c r="Q127" s="8">
        <v>0.7055555555555556</v>
      </c>
      <c r="R127" s="7">
        <v>0</v>
      </c>
      <c r="S127" s="7">
        <v>0</v>
      </c>
      <c r="T127" s="7">
        <v>0</v>
      </c>
      <c r="U127" s="15">
        <v>1</v>
      </c>
    </row>
    <row r="128" spans="1:21" ht="13.5" thickBot="1">
      <c r="A128" s="1" t="s">
        <v>5</v>
      </c>
      <c r="B128" s="2">
        <v>0</v>
      </c>
      <c r="C128" s="2">
        <v>1</v>
      </c>
      <c r="D128" s="2">
        <v>1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3</v>
      </c>
      <c r="M128" s="2">
        <v>25</v>
      </c>
      <c r="N128" s="5">
        <v>0.90694444444444444</v>
      </c>
      <c r="O128" s="5">
        <v>0</v>
      </c>
      <c r="P128" s="5">
        <v>6.5972222222222224E-2</v>
      </c>
      <c r="Q128" s="5">
        <v>0.84097222222222223</v>
      </c>
      <c r="R128" s="2">
        <v>0</v>
      </c>
      <c r="S128" s="2">
        <v>0</v>
      </c>
      <c r="T128" s="2">
        <v>0</v>
      </c>
      <c r="U128" s="15">
        <v>1</v>
      </c>
    </row>
    <row r="129" spans="1:21" ht="13.5" thickBot="1">
      <c r="A129" s="6" t="s">
        <v>60</v>
      </c>
      <c r="B129" s="7">
        <v>0</v>
      </c>
      <c r="C129" s="7">
        <v>1</v>
      </c>
      <c r="D129" s="7">
        <v>1</v>
      </c>
      <c r="E129" s="7">
        <v>0</v>
      </c>
      <c r="F129" s="7">
        <v>0</v>
      </c>
      <c r="G129" s="7">
        <v>1</v>
      </c>
      <c r="H129" s="7">
        <v>1</v>
      </c>
      <c r="I129" s="7">
        <v>2</v>
      </c>
      <c r="J129" s="7">
        <v>0</v>
      </c>
      <c r="K129" s="7">
        <v>0</v>
      </c>
      <c r="L129" s="7">
        <v>0</v>
      </c>
      <c r="M129" s="7">
        <v>19</v>
      </c>
      <c r="N129" s="8">
        <v>0.48749999999999999</v>
      </c>
      <c r="O129" s="8">
        <v>1.0416666666666666E-2</v>
      </c>
      <c r="P129" s="8">
        <v>0</v>
      </c>
      <c r="Q129" s="8">
        <v>0.4770833333333333</v>
      </c>
      <c r="R129" s="7">
        <v>0</v>
      </c>
      <c r="S129" s="7">
        <v>0</v>
      </c>
      <c r="T129" s="7">
        <v>0</v>
      </c>
      <c r="U129" s="15">
        <v>1</v>
      </c>
    </row>
    <row r="130" spans="1:21" ht="13.5" thickBot="1">
      <c r="A130" s="1" t="s">
        <v>6</v>
      </c>
      <c r="B130" s="2">
        <v>1</v>
      </c>
      <c r="C130" s="2">
        <v>2</v>
      </c>
      <c r="D130" s="2">
        <v>0</v>
      </c>
      <c r="E130" s="2">
        <v>4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28</v>
      </c>
      <c r="N130" s="5">
        <v>0.84236111111111101</v>
      </c>
      <c r="O130" s="5">
        <v>4.4444444444444446E-2</v>
      </c>
      <c r="P130" s="5">
        <v>7.5694444444444439E-2</v>
      </c>
      <c r="Q130" s="5">
        <v>0.72222222222222221</v>
      </c>
      <c r="R130" s="2">
        <v>2</v>
      </c>
      <c r="S130" s="2">
        <v>5</v>
      </c>
      <c r="T130" s="2">
        <v>28.6</v>
      </c>
      <c r="U130" s="15">
        <v>1</v>
      </c>
    </row>
    <row r="131" spans="1:21" ht="13.5" thickBot="1">
      <c r="A131" s="6" t="s">
        <v>25</v>
      </c>
      <c r="B131" s="7">
        <v>0</v>
      </c>
      <c r="C131" s="7">
        <v>1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11</v>
      </c>
      <c r="N131" s="8">
        <v>0.33124999999999999</v>
      </c>
      <c r="O131" s="8">
        <v>0</v>
      </c>
      <c r="P131" s="8">
        <v>0</v>
      </c>
      <c r="Q131" s="8">
        <v>0.33124999999999999</v>
      </c>
      <c r="R131" s="7">
        <v>1</v>
      </c>
      <c r="S131" s="7">
        <v>0</v>
      </c>
      <c r="T131" s="7">
        <v>100</v>
      </c>
      <c r="U131" s="15">
        <v>1</v>
      </c>
    </row>
    <row r="132" spans="1:21" ht="13.5" thickBot="1">
      <c r="A132" s="1" t="s">
        <v>7</v>
      </c>
      <c r="B132" s="2">
        <v>0</v>
      </c>
      <c r="C132" s="2">
        <v>1</v>
      </c>
      <c r="D132" s="2">
        <v>1</v>
      </c>
      <c r="E132" s="2">
        <v>1</v>
      </c>
      <c r="F132" s="2">
        <v>1</v>
      </c>
      <c r="G132" s="2">
        <v>0</v>
      </c>
      <c r="H132" s="2">
        <v>1</v>
      </c>
      <c r="I132" s="2">
        <v>2</v>
      </c>
      <c r="J132" s="2">
        <v>3</v>
      </c>
      <c r="K132" s="2">
        <v>3</v>
      </c>
      <c r="L132" s="2">
        <v>0</v>
      </c>
      <c r="M132" s="2">
        <v>21</v>
      </c>
      <c r="N132" s="5">
        <v>0.51874999999999993</v>
      </c>
      <c r="O132" s="5">
        <v>1.0416666666666666E-2</v>
      </c>
      <c r="P132" s="5">
        <v>0</v>
      </c>
      <c r="Q132" s="5">
        <v>0.5083333333333333</v>
      </c>
      <c r="R132" s="2">
        <v>0</v>
      </c>
      <c r="S132" s="2">
        <v>0</v>
      </c>
      <c r="T132" s="2">
        <v>0</v>
      </c>
      <c r="U132" s="15">
        <v>1</v>
      </c>
    </row>
    <row r="133" spans="1:21" ht="13.5" thickBot="1">
      <c r="A133" s="6" t="s">
        <v>8</v>
      </c>
      <c r="B133" s="7">
        <v>0</v>
      </c>
      <c r="C133" s="7">
        <v>0</v>
      </c>
      <c r="D133" s="7">
        <v>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2</v>
      </c>
      <c r="K133" s="7">
        <v>0</v>
      </c>
      <c r="L133" s="7">
        <v>1</v>
      </c>
      <c r="M133" s="7">
        <v>9</v>
      </c>
      <c r="N133" s="8">
        <v>0.28888888888888892</v>
      </c>
      <c r="O133" s="8">
        <v>0</v>
      </c>
      <c r="P133" s="8">
        <v>0</v>
      </c>
      <c r="Q133" s="8">
        <v>0.28888888888888892</v>
      </c>
      <c r="R133" s="7">
        <v>0</v>
      </c>
      <c r="S133" s="7">
        <v>0</v>
      </c>
      <c r="T133" s="7">
        <v>0</v>
      </c>
      <c r="U133" s="15">
        <v>1</v>
      </c>
    </row>
    <row r="134" spans="1:21" ht="13.5" thickBot="1">
      <c r="A134" s="1" t="s">
        <v>9</v>
      </c>
      <c r="B134" s="2">
        <v>1</v>
      </c>
      <c r="C134" s="2">
        <v>0</v>
      </c>
      <c r="D134" s="2">
        <v>1</v>
      </c>
      <c r="E134" s="2">
        <v>3</v>
      </c>
      <c r="F134" s="2">
        <v>2</v>
      </c>
      <c r="G134" s="2">
        <v>0</v>
      </c>
      <c r="H134" s="2">
        <v>0</v>
      </c>
      <c r="I134" s="2">
        <v>0</v>
      </c>
      <c r="J134" s="2">
        <v>1</v>
      </c>
      <c r="K134" s="2">
        <v>0</v>
      </c>
      <c r="L134" s="2">
        <v>1</v>
      </c>
      <c r="M134" s="2">
        <v>22</v>
      </c>
      <c r="N134" s="5">
        <v>0.56874999999999998</v>
      </c>
      <c r="O134" s="5">
        <v>1.0416666666666666E-2</v>
      </c>
      <c r="P134" s="5">
        <v>4.2361111111111106E-2</v>
      </c>
      <c r="Q134" s="5">
        <v>0.51597222222222217</v>
      </c>
      <c r="R134" s="2">
        <v>7</v>
      </c>
      <c r="S134" s="2">
        <v>7</v>
      </c>
      <c r="T134" s="2">
        <v>50</v>
      </c>
      <c r="U134" s="15">
        <v>1</v>
      </c>
    </row>
    <row r="135" spans="1:21" ht="13.5" thickBot="1">
      <c r="A135" s="6" t="s">
        <v>11</v>
      </c>
      <c r="B135" s="7">
        <v>1</v>
      </c>
      <c r="C135" s="7">
        <v>0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4</v>
      </c>
      <c r="K135" s="7">
        <v>1</v>
      </c>
      <c r="L135" s="7">
        <v>0</v>
      </c>
      <c r="M135" s="7">
        <v>14</v>
      </c>
      <c r="N135" s="8">
        <v>0.41875000000000001</v>
      </c>
      <c r="O135" s="8">
        <v>1.0416666666666666E-2</v>
      </c>
      <c r="P135" s="8">
        <v>7.7083333333333337E-2</v>
      </c>
      <c r="Q135" s="8">
        <v>0.33124999999999999</v>
      </c>
      <c r="R135" s="7">
        <v>4</v>
      </c>
      <c r="S135" s="7">
        <v>5</v>
      </c>
      <c r="T135" s="7">
        <v>44.4</v>
      </c>
      <c r="U135" s="15">
        <v>1</v>
      </c>
    </row>
    <row r="136" spans="1:21" ht="13.5" thickBot="1">
      <c r="A136" s="1" t="s">
        <v>12</v>
      </c>
      <c r="B136" s="2">
        <v>1</v>
      </c>
      <c r="C136" s="2">
        <v>1</v>
      </c>
      <c r="D136" s="2">
        <v>0</v>
      </c>
      <c r="E136" s="2">
        <v>6</v>
      </c>
      <c r="F136" s="2">
        <v>5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27</v>
      </c>
      <c r="N136" s="5">
        <v>0.77222222222222225</v>
      </c>
      <c r="O136" s="5">
        <v>3.888888888888889E-2</v>
      </c>
      <c r="P136" s="5">
        <v>5.6944444444444443E-2</v>
      </c>
      <c r="Q136" s="5">
        <v>0.67638888888888893</v>
      </c>
      <c r="R136" s="2">
        <v>7</v>
      </c>
      <c r="S136" s="2">
        <v>6</v>
      </c>
      <c r="T136" s="2">
        <v>53.8</v>
      </c>
      <c r="U136" s="15">
        <v>1</v>
      </c>
    </row>
    <row r="137" spans="1:21" ht="13.5" thickBot="1">
      <c r="A137" s="6" t="s">
        <v>13</v>
      </c>
      <c r="B137" s="7">
        <v>0</v>
      </c>
      <c r="C137" s="7">
        <v>1</v>
      </c>
      <c r="D137" s="7">
        <v>1</v>
      </c>
      <c r="E137" s="7">
        <v>3</v>
      </c>
      <c r="F137" s="7">
        <v>3</v>
      </c>
      <c r="G137" s="7">
        <v>1</v>
      </c>
      <c r="H137" s="7">
        <v>0</v>
      </c>
      <c r="I137" s="7">
        <v>0</v>
      </c>
      <c r="J137" s="7">
        <v>3</v>
      </c>
      <c r="K137" s="7">
        <v>0</v>
      </c>
      <c r="L137" s="7">
        <v>1</v>
      </c>
      <c r="M137" s="7">
        <v>22</v>
      </c>
      <c r="N137" s="8">
        <v>0.48194444444444445</v>
      </c>
      <c r="O137" s="8">
        <v>3.9583333333333331E-2</v>
      </c>
      <c r="P137" s="8">
        <v>0</v>
      </c>
      <c r="Q137" s="8">
        <v>0.44236111111111115</v>
      </c>
      <c r="R137" s="7">
        <v>1</v>
      </c>
      <c r="S137" s="7">
        <v>0</v>
      </c>
      <c r="T137" s="7">
        <v>100</v>
      </c>
      <c r="U137" s="15">
        <v>1</v>
      </c>
    </row>
    <row r="138" spans="1:21" ht="13.5" thickBot="1">
      <c r="A138" s="1" t="s">
        <v>14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3</v>
      </c>
      <c r="L138" s="2">
        <v>2</v>
      </c>
      <c r="M138" s="2">
        <v>26</v>
      </c>
      <c r="N138" s="5">
        <v>0.78402777777777777</v>
      </c>
      <c r="O138" s="5">
        <v>4.2361111111111106E-2</v>
      </c>
      <c r="P138" s="5">
        <v>4.3055555555555562E-2</v>
      </c>
      <c r="Q138" s="5">
        <v>0.69861111111111107</v>
      </c>
      <c r="R138" s="2">
        <v>4</v>
      </c>
      <c r="S138" s="2">
        <v>11</v>
      </c>
      <c r="T138" s="2">
        <v>26.7</v>
      </c>
      <c r="U138" s="15">
        <v>1</v>
      </c>
    </row>
    <row r="139" spans="1:21" ht="13.5" thickBot="1">
      <c r="A139" s="6" t="s">
        <v>15</v>
      </c>
      <c r="B139" s="7">
        <v>0</v>
      </c>
      <c r="C139" s="7">
        <v>0</v>
      </c>
      <c r="D139" s="7">
        <v>-1</v>
      </c>
      <c r="E139" s="7">
        <v>1</v>
      </c>
      <c r="F139" s="7">
        <v>1</v>
      </c>
      <c r="G139" s="7">
        <v>1</v>
      </c>
      <c r="H139" s="7">
        <v>0</v>
      </c>
      <c r="I139" s="7">
        <v>0</v>
      </c>
      <c r="J139" s="7">
        <v>1</v>
      </c>
      <c r="K139" s="7">
        <v>1</v>
      </c>
      <c r="L139" s="7">
        <v>0</v>
      </c>
      <c r="M139" s="7">
        <v>30</v>
      </c>
      <c r="N139" s="9">
        <v>1.0798611111111112</v>
      </c>
      <c r="O139" s="8">
        <v>3.125E-2</v>
      </c>
      <c r="P139" s="8">
        <v>0.10069444444444443</v>
      </c>
      <c r="Q139" s="8">
        <v>0.94791666666666663</v>
      </c>
      <c r="R139" s="7">
        <v>0</v>
      </c>
      <c r="S139" s="7">
        <v>0</v>
      </c>
      <c r="T139" s="7">
        <v>0</v>
      </c>
      <c r="U139" s="15">
        <v>1</v>
      </c>
    </row>
    <row r="140" spans="1:21" ht="13.5" thickBot="1">
      <c r="A140" s="1" t="s">
        <v>16</v>
      </c>
      <c r="B140" s="2">
        <v>0</v>
      </c>
      <c r="C140" s="2">
        <v>0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0</v>
      </c>
      <c r="J140" s="2">
        <v>2</v>
      </c>
      <c r="K140" s="2">
        <v>0</v>
      </c>
      <c r="L140" s="2">
        <v>0</v>
      </c>
      <c r="M140" s="2">
        <v>20</v>
      </c>
      <c r="N140" s="5">
        <v>0.5493055555555556</v>
      </c>
      <c r="O140" s="5">
        <v>0</v>
      </c>
      <c r="P140" s="5">
        <v>4.3055555555555562E-2</v>
      </c>
      <c r="Q140" s="5">
        <v>0.50624999999999998</v>
      </c>
      <c r="R140" s="2">
        <v>0</v>
      </c>
      <c r="S140" s="2">
        <v>0</v>
      </c>
      <c r="T140" s="2">
        <v>0</v>
      </c>
      <c r="U140" s="15">
        <v>1</v>
      </c>
    </row>
    <row r="141" spans="1:21">
      <c r="U141" s="15">
        <v>1</v>
      </c>
    </row>
    <row r="142" spans="1:21">
      <c r="A142" t="s">
        <v>61</v>
      </c>
      <c r="U142" s="15">
        <v>1</v>
      </c>
    </row>
    <row r="143" spans="1:21" ht="13.5" thickBot="1">
      <c r="A143" s="1" t="s">
        <v>0</v>
      </c>
      <c r="B143" s="2">
        <v>1</v>
      </c>
      <c r="C143" s="2">
        <v>0</v>
      </c>
      <c r="D143" s="2">
        <v>-1</v>
      </c>
      <c r="E143" s="2">
        <v>7</v>
      </c>
      <c r="F143" s="2">
        <v>6</v>
      </c>
      <c r="G143" s="2">
        <v>2</v>
      </c>
      <c r="H143" s="2">
        <v>1</v>
      </c>
      <c r="I143" s="2">
        <v>2</v>
      </c>
      <c r="J143" s="2">
        <v>1</v>
      </c>
      <c r="K143" s="2">
        <v>0</v>
      </c>
      <c r="L143" s="2">
        <v>1</v>
      </c>
      <c r="M143" s="2">
        <v>37</v>
      </c>
      <c r="N143" s="4">
        <v>1.2006944444444445</v>
      </c>
      <c r="O143" s="5">
        <v>0.25347222222222221</v>
      </c>
      <c r="P143" s="5">
        <v>5.486111111111111E-2</v>
      </c>
      <c r="Q143" s="5">
        <v>0.89236111111111116</v>
      </c>
      <c r="R143" s="2">
        <v>0</v>
      </c>
      <c r="S143" s="2">
        <v>0</v>
      </c>
      <c r="T143" s="2">
        <v>0</v>
      </c>
      <c r="U143" s="15">
        <v>1</v>
      </c>
    </row>
    <row r="144" spans="1:21" ht="13.5" thickBot="1">
      <c r="A144" s="6" t="s">
        <v>1</v>
      </c>
      <c r="B144" s="7">
        <v>0</v>
      </c>
      <c r="C144" s="7">
        <v>2</v>
      </c>
      <c r="D144" s="7">
        <v>1</v>
      </c>
      <c r="E144" s="7">
        <v>4</v>
      </c>
      <c r="F144" s="7">
        <v>4</v>
      </c>
      <c r="G144" s="7">
        <v>1</v>
      </c>
      <c r="H144" s="7">
        <v>0</v>
      </c>
      <c r="I144" s="7">
        <v>0</v>
      </c>
      <c r="J144" s="7">
        <v>3</v>
      </c>
      <c r="K144" s="7">
        <v>2</v>
      </c>
      <c r="L144" s="7">
        <v>1</v>
      </c>
      <c r="M144" s="7">
        <v>27</v>
      </c>
      <c r="N144" s="8">
        <v>0.80972222222222223</v>
      </c>
      <c r="O144" s="8">
        <v>0.13402777777777777</v>
      </c>
      <c r="P144" s="8">
        <v>0</v>
      </c>
      <c r="Q144" s="8">
        <v>0.67569444444444438</v>
      </c>
      <c r="R144" s="7">
        <v>1</v>
      </c>
      <c r="S144" s="7">
        <v>0</v>
      </c>
      <c r="T144" s="7">
        <v>100</v>
      </c>
      <c r="U144" s="15">
        <v>1</v>
      </c>
    </row>
    <row r="145" spans="1:21" ht="13.5" thickBot="1">
      <c r="A145" s="1" t="s">
        <v>2</v>
      </c>
      <c r="B145" s="2">
        <v>1</v>
      </c>
      <c r="C145" s="2">
        <v>0</v>
      </c>
      <c r="D145" s="2">
        <v>1</v>
      </c>
      <c r="E145" s="2">
        <v>4</v>
      </c>
      <c r="F145" s="2">
        <v>3</v>
      </c>
      <c r="G145" s="2">
        <v>0</v>
      </c>
      <c r="H145" s="2">
        <v>1</v>
      </c>
      <c r="I145" s="2">
        <v>2</v>
      </c>
      <c r="J145" s="2">
        <v>1</v>
      </c>
      <c r="K145" s="2">
        <v>0</v>
      </c>
      <c r="L145" s="2">
        <v>0</v>
      </c>
      <c r="M145" s="2">
        <v>27</v>
      </c>
      <c r="N145" s="5">
        <v>0.7895833333333333</v>
      </c>
      <c r="O145" s="5">
        <v>0.15416666666666667</v>
      </c>
      <c r="P145" s="5">
        <v>0</v>
      </c>
      <c r="Q145" s="5">
        <v>0.63541666666666663</v>
      </c>
      <c r="R145" s="2">
        <v>5</v>
      </c>
      <c r="S145" s="2">
        <v>2</v>
      </c>
      <c r="T145" s="2">
        <v>71.400000000000006</v>
      </c>
      <c r="U145" s="15">
        <v>1</v>
      </c>
    </row>
    <row r="146" spans="1:21" ht="13.5" thickBot="1">
      <c r="A146" s="6" t="s">
        <v>3</v>
      </c>
      <c r="B146" s="7">
        <v>0</v>
      </c>
      <c r="C146" s="7">
        <v>0</v>
      </c>
      <c r="D146" s="7">
        <v>0</v>
      </c>
      <c r="E146" s="7">
        <v>2</v>
      </c>
      <c r="F146" s="7">
        <v>2</v>
      </c>
      <c r="G146" s="7">
        <v>0</v>
      </c>
      <c r="H146" s="7">
        <v>0</v>
      </c>
      <c r="I146" s="7">
        <v>0</v>
      </c>
      <c r="J146" s="7">
        <v>1</v>
      </c>
      <c r="K146" s="7">
        <v>1</v>
      </c>
      <c r="L146" s="7">
        <v>1</v>
      </c>
      <c r="M146" s="7">
        <v>33</v>
      </c>
      <c r="N146" s="9">
        <v>1.0013888888888889</v>
      </c>
      <c r="O146" s="8">
        <v>0.15277777777777776</v>
      </c>
      <c r="P146" s="8">
        <v>5.6944444444444443E-2</v>
      </c>
      <c r="Q146" s="8">
        <v>0.79166666666666663</v>
      </c>
      <c r="R146" s="7">
        <v>0</v>
      </c>
      <c r="S146" s="7">
        <v>0</v>
      </c>
      <c r="T146" s="7">
        <v>0</v>
      </c>
      <c r="U146" s="15">
        <v>1</v>
      </c>
    </row>
    <row r="147" spans="1:21" ht="13.5" thickBot="1">
      <c r="A147" s="1" t="s">
        <v>4</v>
      </c>
      <c r="B147" s="2">
        <v>0</v>
      </c>
      <c r="C147" s="2">
        <v>1</v>
      </c>
      <c r="D147" s="2">
        <v>1</v>
      </c>
      <c r="E147" s="2">
        <v>3</v>
      </c>
      <c r="F147" s="2">
        <v>3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26</v>
      </c>
      <c r="N147" s="5">
        <v>0.83194444444444438</v>
      </c>
      <c r="O147" s="5">
        <v>0.24027777777777778</v>
      </c>
      <c r="P147" s="5">
        <v>4.4444444444444446E-2</v>
      </c>
      <c r="Q147" s="5">
        <v>0.54722222222222217</v>
      </c>
      <c r="R147" s="2">
        <v>0</v>
      </c>
      <c r="S147" s="2">
        <v>0</v>
      </c>
      <c r="T147" s="2">
        <v>0</v>
      </c>
      <c r="U147" s="15">
        <v>1</v>
      </c>
    </row>
    <row r="148" spans="1:21" ht="13.5" thickBot="1">
      <c r="A148" s="6" t="s">
        <v>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2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30</v>
      </c>
      <c r="N148" s="8">
        <v>0.8569444444444444</v>
      </c>
      <c r="O148" s="8">
        <v>4.1666666666666666E-3</v>
      </c>
      <c r="P148" s="8">
        <v>5.486111111111111E-2</v>
      </c>
      <c r="Q148" s="8">
        <v>0.79791666666666661</v>
      </c>
      <c r="R148" s="7">
        <v>0</v>
      </c>
      <c r="S148" s="7">
        <v>0</v>
      </c>
      <c r="T148" s="7">
        <v>0</v>
      </c>
      <c r="U148" s="15">
        <v>1</v>
      </c>
    </row>
    <row r="149" spans="1:21" ht="13.5" thickBot="1">
      <c r="A149" s="1" t="s">
        <v>60</v>
      </c>
      <c r="B149" s="2">
        <v>0</v>
      </c>
      <c r="C149" s="2">
        <v>0</v>
      </c>
      <c r="D149" s="2">
        <v>0</v>
      </c>
      <c r="E149" s="2">
        <v>2</v>
      </c>
      <c r="F149" s="2">
        <v>2</v>
      </c>
      <c r="G149" s="2">
        <v>1</v>
      </c>
      <c r="H149" s="2">
        <v>0</v>
      </c>
      <c r="I149" s="2">
        <v>0</v>
      </c>
      <c r="J149" s="2">
        <v>1</v>
      </c>
      <c r="K149" s="2">
        <v>0</v>
      </c>
      <c r="L149" s="2">
        <v>0</v>
      </c>
      <c r="M149" s="2">
        <v>18</v>
      </c>
      <c r="N149" s="5">
        <v>0.44166666666666665</v>
      </c>
      <c r="O149" s="5">
        <v>3.4722222222222224E-2</v>
      </c>
      <c r="P149" s="5">
        <v>0</v>
      </c>
      <c r="Q149" s="5">
        <v>0.4069444444444445</v>
      </c>
      <c r="R149" s="2">
        <v>0</v>
      </c>
      <c r="S149" s="2">
        <v>0</v>
      </c>
      <c r="T149" s="2">
        <v>0</v>
      </c>
      <c r="U149" s="15">
        <v>1</v>
      </c>
    </row>
    <row r="150" spans="1:21" ht="13.5" thickBot="1">
      <c r="A150" s="6" t="s">
        <v>6</v>
      </c>
      <c r="B150" s="7">
        <v>0</v>
      </c>
      <c r="C150" s="7">
        <v>0</v>
      </c>
      <c r="D150" s="7">
        <v>0</v>
      </c>
      <c r="E150" s="7">
        <v>3</v>
      </c>
      <c r="F150" s="7">
        <v>3</v>
      </c>
      <c r="G150" s="7">
        <v>0</v>
      </c>
      <c r="H150" s="7">
        <v>0</v>
      </c>
      <c r="I150" s="7">
        <v>0</v>
      </c>
      <c r="J150" s="7">
        <v>4</v>
      </c>
      <c r="K150" s="7">
        <v>1</v>
      </c>
      <c r="L150" s="7">
        <v>0</v>
      </c>
      <c r="M150" s="7">
        <v>28</v>
      </c>
      <c r="N150" s="8">
        <v>0.86944444444444446</v>
      </c>
      <c r="O150" s="8">
        <v>0.22708333333333333</v>
      </c>
      <c r="P150" s="8">
        <v>3.125E-2</v>
      </c>
      <c r="Q150" s="8">
        <v>0.61111111111111105</v>
      </c>
      <c r="R150" s="7">
        <v>2</v>
      </c>
      <c r="S150" s="7">
        <v>2</v>
      </c>
      <c r="T150" s="7">
        <v>50</v>
      </c>
      <c r="U150" s="15">
        <v>1</v>
      </c>
    </row>
    <row r="151" spans="1:21" ht="13.5" thickBot="1">
      <c r="A151" s="1" t="s">
        <v>25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0</v>
      </c>
      <c r="L151" s="2">
        <v>0</v>
      </c>
      <c r="M151" s="2">
        <v>15</v>
      </c>
      <c r="N151" s="5">
        <v>0.3125</v>
      </c>
      <c r="O151" s="5">
        <v>2.7777777777777779E-3</v>
      </c>
      <c r="P151" s="5">
        <v>0</v>
      </c>
      <c r="Q151" s="5">
        <v>0.30972222222222223</v>
      </c>
      <c r="R151" s="2">
        <v>0</v>
      </c>
      <c r="S151" s="2">
        <v>0</v>
      </c>
      <c r="T151" s="2">
        <v>0</v>
      </c>
      <c r="U151" s="15">
        <v>1</v>
      </c>
    </row>
    <row r="152" spans="1:21" ht="13.5" thickBot="1">
      <c r="A152" s="6" t="s">
        <v>20</v>
      </c>
      <c r="B152" s="7">
        <v>0</v>
      </c>
      <c r="C152" s="7">
        <v>0</v>
      </c>
      <c r="D152" s="7">
        <v>0</v>
      </c>
      <c r="E152" s="7">
        <v>1</v>
      </c>
      <c r="F152" s="7">
        <v>1</v>
      </c>
      <c r="G152" s="7">
        <v>0</v>
      </c>
      <c r="H152" s="7">
        <v>0</v>
      </c>
      <c r="I152" s="7">
        <v>0</v>
      </c>
      <c r="J152" s="7">
        <v>1</v>
      </c>
      <c r="K152" s="7">
        <v>0</v>
      </c>
      <c r="L152" s="7">
        <v>0</v>
      </c>
      <c r="M152" s="7">
        <v>14</v>
      </c>
      <c r="N152" s="8">
        <v>0.28958333333333336</v>
      </c>
      <c r="O152" s="8">
        <v>0</v>
      </c>
      <c r="P152" s="8">
        <v>0</v>
      </c>
      <c r="Q152" s="8">
        <v>0.28958333333333336</v>
      </c>
      <c r="R152" s="7">
        <v>0</v>
      </c>
      <c r="S152" s="7">
        <v>1</v>
      </c>
      <c r="T152" s="7">
        <v>0</v>
      </c>
      <c r="U152" s="15">
        <v>1</v>
      </c>
    </row>
    <row r="153" spans="1:21" ht="13.5" thickBot="1">
      <c r="A153" s="1" t="s">
        <v>7</v>
      </c>
      <c r="B153" s="2">
        <v>0</v>
      </c>
      <c r="C153" s="2">
        <v>0</v>
      </c>
      <c r="D153" s="2">
        <v>-1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17</v>
      </c>
      <c r="N153" s="5">
        <v>0.4861111111111111</v>
      </c>
      <c r="O153" s="5">
        <v>6.9444444444444441E-3</v>
      </c>
      <c r="P153" s="5">
        <v>0</v>
      </c>
      <c r="Q153" s="5">
        <v>0.47916666666666669</v>
      </c>
      <c r="R153" s="2">
        <v>0</v>
      </c>
      <c r="S153" s="2">
        <v>0</v>
      </c>
      <c r="T153" s="2">
        <v>0</v>
      </c>
      <c r="U153" s="15">
        <v>1</v>
      </c>
    </row>
    <row r="154" spans="1:21" ht="13.5" thickBot="1">
      <c r="A154" s="6" t="s">
        <v>9</v>
      </c>
      <c r="B154" s="7">
        <v>0</v>
      </c>
      <c r="C154" s="7">
        <v>0</v>
      </c>
      <c r="D154" s="7">
        <v>-1</v>
      </c>
      <c r="E154" s="7">
        <v>4</v>
      </c>
      <c r="F154" s="7">
        <v>4</v>
      </c>
      <c r="G154" s="7">
        <v>1</v>
      </c>
      <c r="H154" s="7">
        <v>0</v>
      </c>
      <c r="I154" s="7">
        <v>0</v>
      </c>
      <c r="J154" s="7">
        <v>1</v>
      </c>
      <c r="K154" s="7">
        <v>0</v>
      </c>
      <c r="L154" s="7">
        <v>0</v>
      </c>
      <c r="M154" s="7">
        <v>21</v>
      </c>
      <c r="N154" s="8">
        <v>0.625</v>
      </c>
      <c r="O154" s="8">
        <v>4.8611111111111112E-3</v>
      </c>
      <c r="P154" s="8">
        <v>3.6111111111111115E-2</v>
      </c>
      <c r="Q154" s="8">
        <v>0.58402777777777781</v>
      </c>
      <c r="R154" s="7">
        <v>9</v>
      </c>
      <c r="S154" s="7">
        <v>4</v>
      </c>
      <c r="T154" s="7">
        <v>69.2</v>
      </c>
      <c r="U154" s="15">
        <v>1</v>
      </c>
    </row>
    <row r="155" spans="1:21" ht="13.5" thickBot="1">
      <c r="A155" s="1" t="s">
        <v>23</v>
      </c>
      <c r="B155" s="2">
        <v>1</v>
      </c>
      <c r="C155" s="2">
        <v>0</v>
      </c>
      <c r="D155" s="2">
        <v>1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15</v>
      </c>
      <c r="N155" s="5">
        <v>0.39652777777777781</v>
      </c>
      <c r="O155" s="5">
        <v>1.0416666666666666E-2</v>
      </c>
      <c r="P155" s="5">
        <v>0</v>
      </c>
      <c r="Q155" s="5">
        <v>0.38611111111111113</v>
      </c>
      <c r="R155" s="2">
        <v>0</v>
      </c>
      <c r="S155" s="2">
        <v>0</v>
      </c>
      <c r="T155" s="2">
        <v>0</v>
      </c>
      <c r="U155" s="15">
        <v>1</v>
      </c>
    </row>
    <row r="156" spans="1:21" ht="13.5" thickBot="1">
      <c r="A156" s="6" t="s">
        <v>11</v>
      </c>
      <c r="B156" s="7">
        <v>0</v>
      </c>
      <c r="C156" s="7">
        <v>0</v>
      </c>
      <c r="D156" s="7">
        <v>0</v>
      </c>
      <c r="E156" s="7">
        <v>2</v>
      </c>
      <c r="F156" s="7">
        <v>2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17</v>
      </c>
      <c r="N156" s="8">
        <v>0.37291666666666662</v>
      </c>
      <c r="O156" s="8">
        <v>0</v>
      </c>
      <c r="P156" s="8">
        <v>2.8472222222222222E-2</v>
      </c>
      <c r="Q156" s="8">
        <v>0.3444444444444445</v>
      </c>
      <c r="R156" s="7">
        <v>5</v>
      </c>
      <c r="S156" s="7">
        <v>5</v>
      </c>
      <c r="T156" s="7">
        <v>50</v>
      </c>
      <c r="U156" s="15">
        <v>1</v>
      </c>
    </row>
    <row r="157" spans="1:21" ht="13.5" thickBot="1">
      <c r="A157" s="1" t="s">
        <v>12</v>
      </c>
      <c r="B157" s="2">
        <v>0</v>
      </c>
      <c r="C157" s="2">
        <v>1</v>
      </c>
      <c r="D157" s="2">
        <v>0</v>
      </c>
      <c r="E157" s="2">
        <v>4</v>
      </c>
      <c r="F157" s="2">
        <v>4</v>
      </c>
      <c r="G157" s="2">
        <v>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28</v>
      </c>
      <c r="N157" s="5">
        <v>0.86944444444444446</v>
      </c>
      <c r="O157" s="5">
        <v>0.1986111111111111</v>
      </c>
      <c r="P157" s="5">
        <v>3.2638888888888891E-2</v>
      </c>
      <c r="Q157" s="5">
        <v>0.6381944444444444</v>
      </c>
      <c r="R157" s="2">
        <v>5</v>
      </c>
      <c r="S157" s="2">
        <v>7</v>
      </c>
      <c r="T157" s="2">
        <v>41.7</v>
      </c>
      <c r="U157" s="15">
        <v>1</v>
      </c>
    </row>
    <row r="158" spans="1:21" ht="13.5" thickBot="1">
      <c r="A158" s="6" t="s">
        <v>13</v>
      </c>
      <c r="B158" s="7">
        <v>0</v>
      </c>
      <c r="C158" s="7">
        <v>0</v>
      </c>
      <c r="D158" s="7">
        <v>-1</v>
      </c>
      <c r="E158" s="7">
        <v>0</v>
      </c>
      <c r="F158" s="7">
        <v>0</v>
      </c>
      <c r="G158" s="7">
        <v>1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22</v>
      </c>
      <c r="N158" s="8">
        <v>0.66805555555555562</v>
      </c>
      <c r="O158" s="8">
        <v>0.12916666666666668</v>
      </c>
      <c r="P158" s="8">
        <v>0</v>
      </c>
      <c r="Q158" s="8">
        <v>0.53888888888888886</v>
      </c>
      <c r="R158" s="7">
        <v>0</v>
      </c>
      <c r="S158" s="7">
        <v>0</v>
      </c>
      <c r="T158" s="7">
        <v>0</v>
      </c>
      <c r="U158" s="15">
        <v>1</v>
      </c>
    </row>
    <row r="159" spans="1:21" ht="13.5" thickBot="1">
      <c r="A159" s="1" t="s">
        <v>14</v>
      </c>
      <c r="B159" s="2">
        <v>0</v>
      </c>
      <c r="C159" s="2">
        <v>1</v>
      </c>
      <c r="D159" s="2">
        <v>1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1</v>
      </c>
      <c r="K159" s="2">
        <v>3</v>
      </c>
      <c r="L159" s="2">
        <v>1</v>
      </c>
      <c r="M159" s="2">
        <v>26</v>
      </c>
      <c r="N159" s="5">
        <v>0.7993055555555556</v>
      </c>
      <c r="O159" s="5">
        <v>0.23194444444444443</v>
      </c>
      <c r="P159" s="5">
        <v>5.0694444444444452E-2</v>
      </c>
      <c r="Q159" s="5">
        <v>0.51666666666666672</v>
      </c>
      <c r="R159" s="2">
        <v>14</v>
      </c>
      <c r="S159" s="2">
        <v>3</v>
      </c>
      <c r="T159" s="2">
        <v>82.4</v>
      </c>
      <c r="U159" s="15">
        <v>1</v>
      </c>
    </row>
    <row r="160" spans="1:21" ht="13.5" thickBot="1">
      <c r="A160" s="6" t="s">
        <v>15</v>
      </c>
      <c r="B160" s="7">
        <v>0</v>
      </c>
      <c r="C160" s="7">
        <v>0</v>
      </c>
      <c r="D160" s="7">
        <v>0</v>
      </c>
      <c r="E160" s="7">
        <v>4</v>
      </c>
      <c r="F160" s="7">
        <v>4</v>
      </c>
      <c r="G160" s="7">
        <v>2</v>
      </c>
      <c r="H160" s="7">
        <v>0</v>
      </c>
      <c r="I160" s="7">
        <v>0</v>
      </c>
      <c r="J160" s="7">
        <v>1</v>
      </c>
      <c r="K160" s="7">
        <v>0</v>
      </c>
      <c r="L160" s="7">
        <v>0</v>
      </c>
      <c r="M160" s="7">
        <v>38</v>
      </c>
      <c r="N160" s="9">
        <v>1.0805555555555555</v>
      </c>
      <c r="O160" s="8">
        <v>9.9999999999999992E-2</v>
      </c>
      <c r="P160" s="8">
        <v>5.6944444444444443E-2</v>
      </c>
      <c r="Q160" s="8">
        <v>0.92361111111111116</v>
      </c>
      <c r="R160" s="7">
        <v>0</v>
      </c>
      <c r="S160" s="7">
        <v>0</v>
      </c>
      <c r="T160" s="7">
        <v>0</v>
      </c>
      <c r="U160" s="15">
        <v>1</v>
      </c>
    </row>
    <row r="161" spans="1:21">
      <c r="U161" s="15">
        <v>1</v>
      </c>
    </row>
    <row r="162" spans="1:21">
      <c r="A162" t="s">
        <v>62</v>
      </c>
      <c r="U162" s="15">
        <v>1</v>
      </c>
    </row>
    <row r="163" spans="1:21" ht="13.5" thickBot="1">
      <c r="A163" s="1" t="s">
        <v>0</v>
      </c>
      <c r="B163" s="2">
        <v>0</v>
      </c>
      <c r="C163" s="2">
        <v>1</v>
      </c>
      <c r="D163" s="2">
        <v>1</v>
      </c>
      <c r="E163" s="2">
        <v>1</v>
      </c>
      <c r="F163" s="2">
        <v>1</v>
      </c>
      <c r="G163" s="2">
        <v>2</v>
      </c>
      <c r="H163" s="2">
        <v>0</v>
      </c>
      <c r="I163" s="2">
        <v>0</v>
      </c>
      <c r="J163" s="2">
        <v>2</v>
      </c>
      <c r="K163" s="2">
        <v>0</v>
      </c>
      <c r="L163" s="2">
        <v>0</v>
      </c>
      <c r="M163" s="2">
        <v>32</v>
      </c>
      <c r="N163" s="4">
        <v>1.1756944444444444</v>
      </c>
      <c r="O163" s="5">
        <v>0.27777777777777779</v>
      </c>
      <c r="P163" s="5">
        <v>0.15555555555555556</v>
      </c>
      <c r="Q163" s="5">
        <v>0.74236111111111114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1</v>
      </c>
      <c r="B164" s="7">
        <v>0</v>
      </c>
      <c r="C164" s="7">
        <v>2</v>
      </c>
      <c r="D164" s="7">
        <v>0</v>
      </c>
      <c r="E164" s="7">
        <v>5</v>
      </c>
      <c r="F164" s="7">
        <v>5</v>
      </c>
      <c r="G164" s="7">
        <v>0</v>
      </c>
      <c r="H164" s="7">
        <v>0</v>
      </c>
      <c r="I164" s="7">
        <v>0</v>
      </c>
      <c r="J164" s="7">
        <v>3</v>
      </c>
      <c r="K164" s="7">
        <v>0</v>
      </c>
      <c r="L164" s="7">
        <v>0</v>
      </c>
      <c r="M164" s="7">
        <v>25</v>
      </c>
      <c r="N164" s="8">
        <v>0.76458333333333339</v>
      </c>
      <c r="O164" s="8">
        <v>0.22847222222222222</v>
      </c>
      <c r="P164" s="8">
        <v>0</v>
      </c>
      <c r="Q164" s="8">
        <v>0.53611111111111109</v>
      </c>
      <c r="R164" s="7">
        <v>0</v>
      </c>
      <c r="S164" s="7">
        <v>0</v>
      </c>
      <c r="T164" s="7">
        <v>0</v>
      </c>
      <c r="U164" s="15">
        <v>1</v>
      </c>
    </row>
    <row r="165" spans="1:21" ht="13.5" thickBot="1">
      <c r="A165" s="1" t="s">
        <v>2</v>
      </c>
      <c r="B165" s="2">
        <v>1</v>
      </c>
      <c r="C165" s="2">
        <v>0</v>
      </c>
      <c r="D165" s="2">
        <v>-1</v>
      </c>
      <c r="E165" s="2">
        <v>5</v>
      </c>
      <c r="F165" s="2">
        <v>4</v>
      </c>
      <c r="G165" s="2">
        <v>1</v>
      </c>
      <c r="H165" s="2">
        <v>1</v>
      </c>
      <c r="I165" s="2">
        <v>2</v>
      </c>
      <c r="J165" s="2">
        <v>1</v>
      </c>
      <c r="K165" s="2">
        <v>0</v>
      </c>
      <c r="L165" s="2">
        <v>0</v>
      </c>
      <c r="M165" s="2">
        <v>26</v>
      </c>
      <c r="N165" s="5">
        <v>0.7402777777777777</v>
      </c>
      <c r="O165" s="5">
        <v>0.21875</v>
      </c>
      <c r="P165" s="5">
        <v>1.3194444444444444E-2</v>
      </c>
      <c r="Q165" s="5">
        <v>0.5083333333333333</v>
      </c>
      <c r="R165" s="2">
        <v>9</v>
      </c>
      <c r="S165" s="2">
        <v>4</v>
      </c>
      <c r="T165" s="2">
        <v>69.2</v>
      </c>
      <c r="U165" s="15">
        <v>1</v>
      </c>
    </row>
    <row r="166" spans="1:21" ht="13.5" thickBot="1">
      <c r="A166" s="6" t="s">
        <v>3</v>
      </c>
      <c r="B166" s="7">
        <v>0</v>
      </c>
      <c r="C166" s="7">
        <v>1</v>
      </c>
      <c r="D166" s="7">
        <v>-1</v>
      </c>
      <c r="E166" s="7">
        <v>4</v>
      </c>
      <c r="F166" s="7">
        <v>4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L166" s="7">
        <v>2</v>
      </c>
      <c r="M166" s="7">
        <v>34</v>
      </c>
      <c r="N166" s="9">
        <v>1.0034722222222221</v>
      </c>
      <c r="O166" s="8">
        <v>0.16874999999999998</v>
      </c>
      <c r="P166" s="8">
        <v>0.10486111111111111</v>
      </c>
      <c r="Q166" s="8">
        <v>0.72986111111111107</v>
      </c>
      <c r="R166" s="7">
        <v>0</v>
      </c>
      <c r="S166" s="7">
        <v>0</v>
      </c>
      <c r="T166" s="7">
        <v>0</v>
      </c>
      <c r="U166" s="15">
        <v>1</v>
      </c>
    </row>
    <row r="167" spans="1:21" ht="13.5" thickBot="1">
      <c r="A167" s="1" t="s">
        <v>4</v>
      </c>
      <c r="B167" s="2">
        <v>0</v>
      </c>
      <c r="C167" s="2">
        <v>1</v>
      </c>
      <c r="D167" s="2">
        <v>0</v>
      </c>
      <c r="E167" s="2">
        <v>1</v>
      </c>
      <c r="F167" s="2">
        <v>1</v>
      </c>
      <c r="G167" s="2">
        <v>0</v>
      </c>
      <c r="H167" s="2">
        <v>0</v>
      </c>
      <c r="I167" s="2">
        <v>0</v>
      </c>
      <c r="J167" s="2">
        <v>3</v>
      </c>
      <c r="K167" s="2">
        <v>2</v>
      </c>
      <c r="L167" s="2">
        <v>1</v>
      </c>
      <c r="M167" s="2">
        <v>28</v>
      </c>
      <c r="N167" s="5">
        <v>0.95833333333333337</v>
      </c>
      <c r="O167" s="5">
        <v>0.18819444444444444</v>
      </c>
      <c r="P167" s="5">
        <v>9.5138888888888884E-2</v>
      </c>
      <c r="Q167" s="5">
        <v>0.67499999999999993</v>
      </c>
      <c r="R167" s="2">
        <v>0</v>
      </c>
      <c r="S167" s="2">
        <v>0</v>
      </c>
      <c r="T167" s="2">
        <v>0</v>
      </c>
      <c r="U167" s="15">
        <v>1</v>
      </c>
    </row>
    <row r="168" spans="1:21" ht="13.5" thickBot="1">
      <c r="A168" s="6" t="s">
        <v>5</v>
      </c>
      <c r="B168" s="7">
        <v>0</v>
      </c>
      <c r="C168" s="7">
        <v>0</v>
      </c>
      <c r="D168" s="7">
        <v>1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2</v>
      </c>
      <c r="K168" s="7">
        <v>0</v>
      </c>
      <c r="L168" s="7">
        <v>0</v>
      </c>
      <c r="M168" s="7">
        <v>27</v>
      </c>
      <c r="N168" s="8">
        <v>0.85138888888888886</v>
      </c>
      <c r="O168" s="8">
        <v>0</v>
      </c>
      <c r="P168" s="8">
        <v>0.15069444444444444</v>
      </c>
      <c r="Q168" s="8">
        <v>0.7006944444444444</v>
      </c>
      <c r="R168" s="7">
        <v>0</v>
      </c>
      <c r="S168" s="7">
        <v>0</v>
      </c>
      <c r="T168" s="7">
        <v>0</v>
      </c>
      <c r="U168" s="15">
        <v>1</v>
      </c>
    </row>
    <row r="169" spans="1:21" ht="13.5" thickBot="1">
      <c r="A169" s="1" t="s">
        <v>60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2</v>
      </c>
      <c r="J169" s="2">
        <v>1</v>
      </c>
      <c r="K169" s="2">
        <v>0</v>
      </c>
      <c r="L169" s="2">
        <v>0</v>
      </c>
      <c r="M169" s="2">
        <v>16</v>
      </c>
      <c r="N169" s="5">
        <v>0.50763888888888886</v>
      </c>
      <c r="O169" s="5">
        <v>0</v>
      </c>
      <c r="P169" s="5">
        <v>0</v>
      </c>
      <c r="Q169" s="5">
        <v>0.50763888888888886</v>
      </c>
      <c r="R169" s="2">
        <v>0</v>
      </c>
      <c r="S169" s="2">
        <v>0</v>
      </c>
      <c r="T169" s="2">
        <v>0</v>
      </c>
      <c r="U169" s="15">
        <v>1</v>
      </c>
    </row>
    <row r="170" spans="1:21" ht="13.5" thickBot="1">
      <c r="A170" s="6" t="s">
        <v>6</v>
      </c>
      <c r="B170" s="7">
        <v>1</v>
      </c>
      <c r="C170" s="7">
        <v>0</v>
      </c>
      <c r="D170" s="7">
        <v>-1</v>
      </c>
      <c r="E170" s="7">
        <v>7</v>
      </c>
      <c r="F170" s="7">
        <v>6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32</v>
      </c>
      <c r="N170" s="8">
        <v>0.97013888888888899</v>
      </c>
      <c r="O170" s="8">
        <v>0.18541666666666667</v>
      </c>
      <c r="P170" s="8">
        <v>9.0972222222222218E-2</v>
      </c>
      <c r="Q170" s="8">
        <v>0.69374999999999998</v>
      </c>
      <c r="R170" s="7">
        <v>6</v>
      </c>
      <c r="S170" s="7">
        <v>6</v>
      </c>
      <c r="T170" s="7">
        <v>50</v>
      </c>
      <c r="U170" s="15">
        <v>1</v>
      </c>
    </row>
    <row r="171" spans="1:21" ht="13.5" thickBot="1">
      <c r="A171" s="1" t="s">
        <v>25</v>
      </c>
      <c r="B171" s="2">
        <v>0</v>
      </c>
      <c r="C171" s="2">
        <v>0</v>
      </c>
      <c r="D171" s="2">
        <v>1</v>
      </c>
      <c r="E171" s="2">
        <v>1</v>
      </c>
      <c r="F171" s="2">
        <v>1</v>
      </c>
      <c r="G171" s="2">
        <v>0</v>
      </c>
      <c r="H171" s="2">
        <v>1</v>
      </c>
      <c r="I171" s="2">
        <v>5</v>
      </c>
      <c r="J171" s="2">
        <v>2</v>
      </c>
      <c r="K171" s="2">
        <v>0</v>
      </c>
      <c r="L171" s="2">
        <v>0</v>
      </c>
      <c r="M171" s="2">
        <v>16</v>
      </c>
      <c r="N171" s="5">
        <v>0.41319444444444442</v>
      </c>
      <c r="O171" s="5">
        <v>0</v>
      </c>
      <c r="P171" s="5">
        <v>4.7916666666666663E-2</v>
      </c>
      <c r="Q171" s="5">
        <v>0.36527777777777781</v>
      </c>
      <c r="R171" s="2">
        <v>0</v>
      </c>
      <c r="S171" s="2">
        <v>1</v>
      </c>
      <c r="T171" s="2">
        <v>0</v>
      </c>
      <c r="U171" s="15">
        <v>1</v>
      </c>
    </row>
    <row r="172" spans="1:21" ht="13.5" thickBot="1">
      <c r="A172" s="6" t="s">
        <v>7</v>
      </c>
      <c r="B172" s="7">
        <v>0</v>
      </c>
      <c r="C172" s="7">
        <v>1</v>
      </c>
      <c r="D172" s="7">
        <v>1</v>
      </c>
      <c r="E172" s="7">
        <v>5</v>
      </c>
      <c r="F172" s="7">
        <v>5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21</v>
      </c>
      <c r="N172" s="8">
        <v>0.49861111111111112</v>
      </c>
      <c r="O172" s="8">
        <v>0</v>
      </c>
      <c r="P172" s="8">
        <v>0</v>
      </c>
      <c r="Q172" s="8">
        <v>0.49861111111111112</v>
      </c>
      <c r="R172" s="7">
        <v>0</v>
      </c>
      <c r="S172" s="7">
        <v>0</v>
      </c>
      <c r="T172" s="7">
        <v>0</v>
      </c>
      <c r="U172" s="15">
        <v>1</v>
      </c>
    </row>
    <row r="173" spans="1:21" ht="13.5" thickBot="1">
      <c r="A173" s="1" t="s">
        <v>8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0</v>
      </c>
      <c r="M173" s="2">
        <v>9</v>
      </c>
      <c r="N173" s="5">
        <v>0.18541666666666667</v>
      </c>
      <c r="O173" s="5">
        <v>0</v>
      </c>
      <c r="P173" s="5">
        <v>0</v>
      </c>
      <c r="Q173" s="5">
        <v>0.18541666666666667</v>
      </c>
      <c r="R173" s="2">
        <v>0</v>
      </c>
      <c r="S173" s="2">
        <v>0</v>
      </c>
      <c r="T173" s="2">
        <v>0</v>
      </c>
      <c r="U173" s="15">
        <v>1</v>
      </c>
    </row>
    <row r="174" spans="1:21" ht="13.5" thickBot="1">
      <c r="A174" s="6" t="s">
        <v>9</v>
      </c>
      <c r="B174" s="7">
        <v>0</v>
      </c>
      <c r="C174" s="7">
        <v>0</v>
      </c>
      <c r="D174" s="7">
        <v>0</v>
      </c>
      <c r="E174" s="7">
        <v>1</v>
      </c>
      <c r="F174" s="7">
        <v>1</v>
      </c>
      <c r="G174" s="7">
        <v>0</v>
      </c>
      <c r="H174" s="7">
        <v>1</v>
      </c>
      <c r="I174" s="7">
        <v>10</v>
      </c>
      <c r="J174" s="7">
        <v>0</v>
      </c>
      <c r="K174" s="7">
        <v>0</v>
      </c>
      <c r="L174" s="7">
        <v>0</v>
      </c>
      <c r="M174" s="7">
        <v>20</v>
      </c>
      <c r="N174" s="8">
        <v>0.46875</v>
      </c>
      <c r="O174" s="8">
        <v>3.6111111111111115E-2</v>
      </c>
      <c r="P174" s="8">
        <v>2.6388888888888889E-2</v>
      </c>
      <c r="Q174" s="8">
        <v>0.40625</v>
      </c>
      <c r="R174" s="7">
        <v>2</v>
      </c>
      <c r="S174" s="7">
        <v>2</v>
      </c>
      <c r="T174" s="7">
        <v>50</v>
      </c>
      <c r="U174" s="15">
        <v>1</v>
      </c>
    </row>
    <row r="175" spans="1:21" ht="13.5" thickBot="1">
      <c r="A175" s="1" t="s">
        <v>23</v>
      </c>
      <c r="B175" s="2">
        <v>0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1</v>
      </c>
      <c r="I175" s="2">
        <v>5</v>
      </c>
      <c r="J175" s="2">
        <v>1</v>
      </c>
      <c r="K175" s="2">
        <v>0</v>
      </c>
      <c r="L175" s="2">
        <v>0</v>
      </c>
      <c r="M175" s="2">
        <v>16</v>
      </c>
      <c r="N175" s="5">
        <v>0.44513888888888892</v>
      </c>
      <c r="O175" s="5">
        <v>0</v>
      </c>
      <c r="P175" s="5">
        <v>1.3888888888888888E-2</v>
      </c>
      <c r="Q175" s="5">
        <v>0.43124999999999997</v>
      </c>
      <c r="R175" s="2">
        <v>0</v>
      </c>
      <c r="S175" s="2">
        <v>0</v>
      </c>
      <c r="T175" s="2">
        <v>0</v>
      </c>
      <c r="U175" s="15">
        <v>1</v>
      </c>
    </row>
    <row r="176" spans="1:21" ht="13.5" thickBot="1">
      <c r="A176" s="6" t="s">
        <v>11</v>
      </c>
      <c r="B176" s="7">
        <v>1</v>
      </c>
      <c r="C176" s="7">
        <v>0</v>
      </c>
      <c r="D176" s="7">
        <v>1</v>
      </c>
      <c r="E176" s="7">
        <v>2</v>
      </c>
      <c r="F176" s="7">
        <v>1</v>
      </c>
      <c r="G176" s="7">
        <v>2</v>
      </c>
      <c r="H176" s="7">
        <v>0</v>
      </c>
      <c r="I176" s="7">
        <v>0</v>
      </c>
      <c r="J176" s="7">
        <v>1</v>
      </c>
      <c r="K176" s="7">
        <v>0</v>
      </c>
      <c r="L176" s="7">
        <v>0</v>
      </c>
      <c r="M176" s="7">
        <v>20</v>
      </c>
      <c r="N176" s="8">
        <v>0.4770833333333333</v>
      </c>
      <c r="O176" s="8">
        <v>0</v>
      </c>
      <c r="P176" s="8">
        <v>8.0555555555555561E-2</v>
      </c>
      <c r="Q176" s="8">
        <v>0.39652777777777781</v>
      </c>
      <c r="R176" s="7">
        <v>8</v>
      </c>
      <c r="S176" s="7">
        <v>4</v>
      </c>
      <c r="T176" s="7">
        <v>66.7</v>
      </c>
      <c r="U176" s="15">
        <v>1</v>
      </c>
    </row>
    <row r="177" spans="1:21" ht="13.5" thickBot="1">
      <c r="A177" s="1" t="s">
        <v>12</v>
      </c>
      <c r="B177" s="2">
        <v>1</v>
      </c>
      <c r="C177" s="2">
        <v>0</v>
      </c>
      <c r="D177" s="2">
        <v>0</v>
      </c>
      <c r="E177" s="2">
        <v>4</v>
      </c>
      <c r="F177" s="2">
        <v>3</v>
      </c>
      <c r="G177" s="2">
        <v>2</v>
      </c>
      <c r="H177" s="2">
        <v>1</v>
      </c>
      <c r="I177" s="2">
        <v>2</v>
      </c>
      <c r="J177" s="2">
        <v>1</v>
      </c>
      <c r="K177" s="2">
        <v>0</v>
      </c>
      <c r="L177" s="2">
        <v>1</v>
      </c>
      <c r="M177" s="2">
        <v>25</v>
      </c>
      <c r="N177" s="5">
        <v>0.75</v>
      </c>
      <c r="O177" s="5">
        <v>0.24791666666666667</v>
      </c>
      <c r="P177" s="5">
        <v>5.9027777777777783E-2</v>
      </c>
      <c r="Q177" s="5">
        <v>0.44305555555555554</v>
      </c>
      <c r="R177" s="2">
        <v>11</v>
      </c>
      <c r="S177" s="2">
        <v>6</v>
      </c>
      <c r="T177" s="2">
        <v>64.7</v>
      </c>
      <c r="U177" s="15">
        <v>1</v>
      </c>
    </row>
    <row r="178" spans="1:21" ht="13.5" thickBot="1">
      <c r="A178" s="6" t="s">
        <v>13</v>
      </c>
      <c r="B178" s="7">
        <v>0</v>
      </c>
      <c r="C178" s="7">
        <v>1</v>
      </c>
      <c r="D178" s="7">
        <v>0</v>
      </c>
      <c r="E178" s="7">
        <v>1</v>
      </c>
      <c r="F178" s="7">
        <v>1</v>
      </c>
      <c r="G178" s="7">
        <v>0</v>
      </c>
      <c r="H178" s="7">
        <v>1</v>
      </c>
      <c r="I178" s="7">
        <v>5</v>
      </c>
      <c r="J178" s="7">
        <v>1</v>
      </c>
      <c r="K178" s="7">
        <v>0</v>
      </c>
      <c r="L178" s="7">
        <v>0</v>
      </c>
      <c r="M178" s="7">
        <v>20</v>
      </c>
      <c r="N178" s="8">
        <v>0.57152777777777775</v>
      </c>
      <c r="O178" s="8">
        <v>0.17916666666666667</v>
      </c>
      <c r="P178" s="8">
        <v>0</v>
      </c>
      <c r="Q178" s="8">
        <v>0.3923611111111111</v>
      </c>
      <c r="R178" s="7">
        <v>0</v>
      </c>
      <c r="S178" s="7">
        <v>0</v>
      </c>
      <c r="T178" s="7">
        <v>0</v>
      </c>
      <c r="U178" s="15">
        <v>1</v>
      </c>
    </row>
    <row r="179" spans="1:21" ht="13.5" thickBot="1">
      <c r="A179" s="1" t="s">
        <v>14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27</v>
      </c>
      <c r="N179" s="5">
        <v>0.92986111111111114</v>
      </c>
      <c r="O179" s="5">
        <v>0.21388888888888891</v>
      </c>
      <c r="P179" s="5">
        <v>9.5138888888888884E-2</v>
      </c>
      <c r="Q179" s="5">
        <v>0.62083333333333335</v>
      </c>
      <c r="R179" s="2">
        <v>13</v>
      </c>
      <c r="S179" s="2">
        <v>5</v>
      </c>
      <c r="T179" s="2">
        <v>72.2</v>
      </c>
      <c r="U179" s="15">
        <v>1</v>
      </c>
    </row>
    <row r="180" spans="1:21" ht="13.5" thickBot="1">
      <c r="A180" s="6" t="s">
        <v>15</v>
      </c>
      <c r="B180" s="7">
        <v>0</v>
      </c>
      <c r="C180" s="7">
        <v>0</v>
      </c>
      <c r="D180" s="7">
        <v>-2</v>
      </c>
      <c r="E180" s="7">
        <v>2</v>
      </c>
      <c r="F180" s="7">
        <v>2</v>
      </c>
      <c r="G180" s="7">
        <v>2</v>
      </c>
      <c r="H180" s="7">
        <v>1</v>
      </c>
      <c r="I180" s="7">
        <v>2</v>
      </c>
      <c r="J180" s="7">
        <v>1</v>
      </c>
      <c r="K180" s="7">
        <v>1</v>
      </c>
      <c r="L180" s="7">
        <v>0</v>
      </c>
      <c r="M180" s="7">
        <v>31</v>
      </c>
      <c r="N180" s="9">
        <v>1.0062499999999999</v>
      </c>
      <c r="O180" s="8">
        <v>0.1388888888888889</v>
      </c>
      <c r="P180" s="8">
        <v>9.5833333333333326E-2</v>
      </c>
      <c r="Q180" s="8">
        <v>0.7715277777777777</v>
      </c>
      <c r="R180" s="7">
        <v>0</v>
      </c>
      <c r="S180" s="7">
        <v>0</v>
      </c>
      <c r="T180" s="7">
        <v>0</v>
      </c>
      <c r="U180" s="15">
        <v>1</v>
      </c>
    </row>
    <row r="181" spans="1:21">
      <c r="U181" s="15">
        <v>1</v>
      </c>
    </row>
    <row r="182" spans="1:21">
      <c r="A182" t="s">
        <v>63</v>
      </c>
      <c r="U182" s="15">
        <v>1</v>
      </c>
    </row>
    <row r="183" spans="1:21" ht="13.5" thickBot="1">
      <c r="A183" s="6" t="s">
        <v>0</v>
      </c>
      <c r="B183" s="7">
        <v>0</v>
      </c>
      <c r="C183" s="7">
        <v>0</v>
      </c>
      <c r="D183" s="7">
        <v>-2</v>
      </c>
      <c r="E183" s="7">
        <v>3</v>
      </c>
      <c r="F183" s="7">
        <v>3</v>
      </c>
      <c r="G183" s="7">
        <v>3</v>
      </c>
      <c r="H183" s="7">
        <v>1</v>
      </c>
      <c r="I183" s="7">
        <v>2</v>
      </c>
      <c r="J183" s="7">
        <v>1</v>
      </c>
      <c r="K183" s="7">
        <v>1</v>
      </c>
      <c r="L183" s="7">
        <v>1</v>
      </c>
      <c r="M183" s="7">
        <v>29</v>
      </c>
      <c r="N183" s="9">
        <v>1.2152777777777779</v>
      </c>
      <c r="O183" s="8">
        <v>0.25555555555555559</v>
      </c>
      <c r="P183" s="8">
        <v>7.3611111111111113E-2</v>
      </c>
      <c r="Q183" s="8">
        <v>0.88611111111111107</v>
      </c>
      <c r="R183" s="7">
        <v>0</v>
      </c>
      <c r="S183" s="7">
        <v>0</v>
      </c>
      <c r="T183" s="7">
        <v>0</v>
      </c>
      <c r="U183" s="15">
        <v>1</v>
      </c>
    </row>
    <row r="184" spans="1:21" ht="13.5" thickBot="1">
      <c r="A184" s="1" t="s">
        <v>1</v>
      </c>
      <c r="B184" s="2">
        <v>0</v>
      </c>
      <c r="C184" s="2">
        <v>0</v>
      </c>
      <c r="D184" s="2">
        <v>-1</v>
      </c>
      <c r="E184" s="2">
        <v>1</v>
      </c>
      <c r="F184" s="2">
        <v>1</v>
      </c>
      <c r="G184" s="2">
        <v>0</v>
      </c>
      <c r="H184" s="2">
        <v>1</v>
      </c>
      <c r="I184" s="2">
        <v>5</v>
      </c>
      <c r="J184" s="2">
        <v>2</v>
      </c>
      <c r="K184" s="2">
        <v>1</v>
      </c>
      <c r="L184" s="2">
        <v>0</v>
      </c>
      <c r="M184" s="2">
        <v>19</v>
      </c>
      <c r="N184" s="5">
        <v>0.60972222222222217</v>
      </c>
      <c r="O184" s="5">
        <v>9.0277777777777776E-2</v>
      </c>
      <c r="P184" s="5">
        <v>0</v>
      </c>
      <c r="Q184" s="5">
        <v>0.51944444444444449</v>
      </c>
      <c r="R184" s="2">
        <v>0</v>
      </c>
      <c r="S184" s="2">
        <v>0</v>
      </c>
      <c r="T184" s="2">
        <v>0</v>
      </c>
      <c r="U184" s="15">
        <v>1</v>
      </c>
    </row>
    <row r="185" spans="1:21" ht="13.5" thickBot="1">
      <c r="A185" s="6" t="s">
        <v>2</v>
      </c>
      <c r="B185" s="7">
        <v>0</v>
      </c>
      <c r="C185" s="7">
        <v>0</v>
      </c>
      <c r="D185" s="7">
        <v>-1</v>
      </c>
      <c r="E185" s="7">
        <v>4</v>
      </c>
      <c r="F185" s="7">
        <v>4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1</v>
      </c>
      <c r="M185" s="7">
        <v>23</v>
      </c>
      <c r="N185" s="8">
        <v>0.72361111111111109</v>
      </c>
      <c r="O185" s="8">
        <v>9.7916666666666666E-2</v>
      </c>
      <c r="P185" s="8">
        <v>2.9166666666666664E-2</v>
      </c>
      <c r="Q185" s="8">
        <v>0.59652777777777777</v>
      </c>
      <c r="R185" s="7">
        <v>6</v>
      </c>
      <c r="S185" s="7">
        <v>2</v>
      </c>
      <c r="T185" s="7">
        <v>75</v>
      </c>
      <c r="U185" s="15">
        <v>1</v>
      </c>
    </row>
    <row r="186" spans="1:21" ht="13.5" thickBot="1">
      <c r="A186" s="1" t="s">
        <v>3</v>
      </c>
      <c r="B186" s="2">
        <v>0</v>
      </c>
      <c r="C186" s="2">
        <v>0</v>
      </c>
      <c r="D186" s="2">
        <v>0</v>
      </c>
      <c r="E186" s="2">
        <v>1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1</v>
      </c>
      <c r="M186" s="2">
        <v>17</v>
      </c>
      <c r="N186" s="5">
        <v>0.5395833333333333</v>
      </c>
      <c r="O186" s="5">
        <v>6.1805555555555558E-2</v>
      </c>
      <c r="P186" s="5">
        <v>8.3333333333333329E-2</v>
      </c>
      <c r="Q186" s="5">
        <v>0.39444444444444443</v>
      </c>
      <c r="R186" s="2">
        <v>0</v>
      </c>
      <c r="S186" s="2">
        <v>0</v>
      </c>
      <c r="T186" s="2">
        <v>0</v>
      </c>
      <c r="U186" s="15">
        <v>1</v>
      </c>
    </row>
    <row r="187" spans="1:21" ht="13.5" thickBot="1">
      <c r="A187" s="6" t="s">
        <v>4</v>
      </c>
      <c r="B187" s="7">
        <v>0</v>
      </c>
      <c r="C187" s="7">
        <v>0</v>
      </c>
      <c r="D187" s="7">
        <v>-1</v>
      </c>
      <c r="E187" s="7">
        <v>3</v>
      </c>
      <c r="F187" s="7">
        <v>3</v>
      </c>
      <c r="G187" s="7">
        <v>0</v>
      </c>
      <c r="H187" s="7">
        <v>1</v>
      </c>
      <c r="I187" s="7">
        <v>2</v>
      </c>
      <c r="J187" s="7">
        <v>0</v>
      </c>
      <c r="K187" s="7">
        <v>0</v>
      </c>
      <c r="L187" s="7">
        <v>4</v>
      </c>
      <c r="M187" s="7">
        <v>24</v>
      </c>
      <c r="N187" s="8">
        <v>0.8340277777777777</v>
      </c>
      <c r="O187" s="8">
        <v>0.24166666666666667</v>
      </c>
      <c r="P187" s="8">
        <v>2.7083333333333334E-2</v>
      </c>
      <c r="Q187" s="8">
        <v>0.56527777777777777</v>
      </c>
      <c r="R187" s="7">
        <v>0</v>
      </c>
      <c r="S187" s="7">
        <v>1</v>
      </c>
      <c r="T187" s="7">
        <v>0</v>
      </c>
      <c r="U187" s="15">
        <v>1</v>
      </c>
    </row>
    <row r="188" spans="1:21" ht="13.5" thickBot="1">
      <c r="A188" s="1" t="s">
        <v>5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26</v>
      </c>
      <c r="N188" s="5">
        <v>0.83611111111111114</v>
      </c>
      <c r="O188" s="5">
        <v>1.4583333333333332E-2</v>
      </c>
      <c r="P188" s="5">
        <v>7.4999999999999997E-2</v>
      </c>
      <c r="Q188" s="5">
        <v>0.74652777777777779</v>
      </c>
      <c r="R188" s="2">
        <v>0</v>
      </c>
      <c r="S188" s="2">
        <v>0</v>
      </c>
      <c r="T188" s="2">
        <v>0</v>
      </c>
      <c r="U188" s="15">
        <v>1</v>
      </c>
    </row>
    <row r="189" spans="1:21" ht="13.5" thickBot="1">
      <c r="A189" s="6" t="s">
        <v>60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2</v>
      </c>
      <c r="K189" s="7">
        <v>0</v>
      </c>
      <c r="L189" s="7">
        <v>3</v>
      </c>
      <c r="M189" s="7">
        <v>22</v>
      </c>
      <c r="N189" s="8">
        <v>0.62152777777777779</v>
      </c>
      <c r="O189" s="8">
        <v>1.0416666666666666E-2</v>
      </c>
      <c r="P189" s="8">
        <v>6.2499999999999995E-3</v>
      </c>
      <c r="Q189" s="8">
        <v>0.60486111111111118</v>
      </c>
      <c r="R189" s="7">
        <v>0</v>
      </c>
      <c r="S189" s="7">
        <v>0</v>
      </c>
      <c r="T189" s="7">
        <v>0</v>
      </c>
      <c r="U189" s="15">
        <v>1</v>
      </c>
    </row>
    <row r="190" spans="1:21" ht="13.5" thickBot="1">
      <c r="A190" s="1" t="s">
        <v>6</v>
      </c>
      <c r="B190" s="2">
        <v>0</v>
      </c>
      <c r="C190" s="2">
        <v>0</v>
      </c>
      <c r="D190" s="2">
        <v>-1</v>
      </c>
      <c r="E190" s="2">
        <v>8</v>
      </c>
      <c r="F190" s="2">
        <v>8</v>
      </c>
      <c r="G190" s="2">
        <v>0</v>
      </c>
      <c r="H190" s="2">
        <v>0</v>
      </c>
      <c r="I190" s="2">
        <v>0</v>
      </c>
      <c r="J190" s="2">
        <v>2</v>
      </c>
      <c r="K190" s="2">
        <v>0</v>
      </c>
      <c r="L190" s="2">
        <v>0</v>
      </c>
      <c r="M190" s="2">
        <v>27</v>
      </c>
      <c r="N190" s="5">
        <v>0.89930555555555547</v>
      </c>
      <c r="O190" s="5">
        <v>0.25277777777777777</v>
      </c>
      <c r="P190" s="5">
        <v>5.6944444444444443E-2</v>
      </c>
      <c r="Q190" s="5">
        <v>0.58958333333333335</v>
      </c>
      <c r="R190" s="2">
        <v>2</v>
      </c>
      <c r="S190" s="2">
        <v>1</v>
      </c>
      <c r="T190" s="2">
        <v>66.7</v>
      </c>
      <c r="U190" s="15">
        <v>1</v>
      </c>
    </row>
    <row r="191" spans="1:21" ht="13.5" thickBot="1">
      <c r="A191" s="6" t="s">
        <v>25</v>
      </c>
      <c r="B191" s="7">
        <v>0</v>
      </c>
      <c r="C191" s="7">
        <v>0</v>
      </c>
      <c r="D191" s="7">
        <v>0</v>
      </c>
      <c r="E191" s="7">
        <v>1</v>
      </c>
      <c r="F191" s="7">
        <v>1</v>
      </c>
      <c r="G191" s="7">
        <v>1</v>
      </c>
      <c r="H191" s="7">
        <v>1</v>
      </c>
      <c r="I191" s="7">
        <v>2</v>
      </c>
      <c r="J191" s="7">
        <v>1</v>
      </c>
      <c r="K191" s="7">
        <v>0</v>
      </c>
      <c r="L191" s="7">
        <v>0</v>
      </c>
      <c r="M191" s="7">
        <v>16</v>
      </c>
      <c r="N191" s="8">
        <v>0.46458333333333335</v>
      </c>
      <c r="O191" s="8">
        <v>0</v>
      </c>
      <c r="P191" s="8">
        <v>4.5833333333333337E-2</v>
      </c>
      <c r="Q191" s="8">
        <v>0.41875000000000001</v>
      </c>
      <c r="R191" s="7">
        <v>0</v>
      </c>
      <c r="S191" s="7">
        <v>0</v>
      </c>
      <c r="T191" s="7">
        <v>0</v>
      </c>
      <c r="U191" s="15">
        <v>1</v>
      </c>
    </row>
    <row r="192" spans="1:21" ht="13.5" thickBot="1">
      <c r="A192" s="1" t="s">
        <v>20</v>
      </c>
      <c r="B192" s="2">
        <v>0</v>
      </c>
      <c r="C192" s="2">
        <v>0</v>
      </c>
      <c r="D192" s="2">
        <v>0</v>
      </c>
      <c r="E192" s="2">
        <v>1</v>
      </c>
      <c r="F192" s="2">
        <v>1</v>
      </c>
      <c r="G192" s="2">
        <v>0</v>
      </c>
      <c r="H192" s="2">
        <v>0</v>
      </c>
      <c r="I192" s="2">
        <v>0</v>
      </c>
      <c r="J192" s="2">
        <v>2</v>
      </c>
      <c r="K192" s="2">
        <v>0</v>
      </c>
      <c r="L192" s="2">
        <v>0</v>
      </c>
      <c r="M192" s="2">
        <v>12</v>
      </c>
      <c r="N192" s="5">
        <v>0.28194444444444444</v>
      </c>
      <c r="O192" s="5">
        <v>0</v>
      </c>
      <c r="P192" s="5">
        <v>0</v>
      </c>
      <c r="Q192" s="5">
        <v>0.28194444444444444</v>
      </c>
      <c r="R192" s="2">
        <v>0</v>
      </c>
      <c r="S192" s="2">
        <v>0</v>
      </c>
      <c r="T192" s="2">
        <v>0</v>
      </c>
      <c r="U192" s="15">
        <v>1</v>
      </c>
    </row>
    <row r="193" spans="1:21" ht="13.5" thickBot="1">
      <c r="A193" s="6" t="s">
        <v>7</v>
      </c>
      <c r="B193" s="7">
        <v>0</v>
      </c>
      <c r="C193" s="7">
        <v>0</v>
      </c>
      <c r="D193" s="7">
        <v>0</v>
      </c>
      <c r="E193" s="7">
        <v>1</v>
      </c>
      <c r="F193" s="7">
        <v>1</v>
      </c>
      <c r="G193" s="7">
        <v>1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19</v>
      </c>
      <c r="N193" s="8">
        <v>0.48402777777777778</v>
      </c>
      <c r="O193" s="8">
        <v>0</v>
      </c>
      <c r="P193" s="8">
        <v>0</v>
      </c>
      <c r="Q193" s="8">
        <v>0.48402777777777778</v>
      </c>
      <c r="R193" s="7">
        <v>0</v>
      </c>
      <c r="S193" s="7">
        <v>0</v>
      </c>
      <c r="T193" s="7">
        <v>0</v>
      </c>
      <c r="U193" s="15">
        <v>1</v>
      </c>
    </row>
    <row r="194" spans="1:21" ht="13.5" thickBot="1">
      <c r="A194" s="1" t="s">
        <v>9</v>
      </c>
      <c r="B194" s="2">
        <v>0</v>
      </c>
      <c r="C194" s="2">
        <v>0</v>
      </c>
      <c r="D194" s="2">
        <v>0</v>
      </c>
      <c r="E194" s="2">
        <v>1</v>
      </c>
      <c r="F194" s="2">
        <v>1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2">
        <v>1</v>
      </c>
      <c r="M194" s="2">
        <v>21</v>
      </c>
      <c r="N194" s="5">
        <v>0.53194444444444444</v>
      </c>
      <c r="O194" s="5">
        <v>0</v>
      </c>
      <c r="P194" s="5">
        <v>6.1805555555555558E-2</v>
      </c>
      <c r="Q194" s="5">
        <v>0.47013888888888888</v>
      </c>
      <c r="R194" s="2">
        <v>11</v>
      </c>
      <c r="S194" s="2">
        <v>3</v>
      </c>
      <c r="T194" s="2">
        <v>78.599999999999994</v>
      </c>
      <c r="U194" s="15">
        <v>1</v>
      </c>
    </row>
    <row r="195" spans="1:21" ht="13.5" thickBot="1">
      <c r="A195" s="6" t="s">
        <v>11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0</v>
      </c>
      <c r="L195" s="7">
        <v>0</v>
      </c>
      <c r="M195" s="7">
        <v>13</v>
      </c>
      <c r="N195" s="8">
        <v>0.36041666666666666</v>
      </c>
      <c r="O195" s="8">
        <v>0</v>
      </c>
      <c r="P195" s="8">
        <v>5.8333333333333327E-2</v>
      </c>
      <c r="Q195" s="8">
        <v>0.30208333333333331</v>
      </c>
      <c r="R195" s="7">
        <v>5</v>
      </c>
      <c r="S195" s="7">
        <v>6</v>
      </c>
      <c r="T195" s="7">
        <v>45.5</v>
      </c>
      <c r="U195" s="15">
        <v>1</v>
      </c>
    </row>
    <row r="196" spans="1:21" ht="13.5" thickBot="1">
      <c r="A196" s="1" t="s">
        <v>12</v>
      </c>
      <c r="B196" s="2">
        <v>0</v>
      </c>
      <c r="C196" s="2">
        <v>0</v>
      </c>
      <c r="D196" s="2">
        <v>-2</v>
      </c>
      <c r="E196" s="2">
        <v>2</v>
      </c>
      <c r="F196" s="2">
        <v>2</v>
      </c>
      <c r="G196" s="2">
        <v>0</v>
      </c>
      <c r="H196" s="2">
        <v>1</v>
      </c>
      <c r="I196" s="2">
        <v>2</v>
      </c>
      <c r="J196" s="2">
        <v>1</v>
      </c>
      <c r="K196" s="2">
        <v>1</v>
      </c>
      <c r="L196" s="2">
        <v>0</v>
      </c>
      <c r="M196" s="2">
        <v>26</v>
      </c>
      <c r="N196" s="5">
        <v>0.83888888888888891</v>
      </c>
      <c r="O196" s="5">
        <v>0.24444444444444446</v>
      </c>
      <c r="P196" s="5">
        <v>7.0833333333333331E-2</v>
      </c>
      <c r="Q196" s="5">
        <v>0.52361111111111114</v>
      </c>
      <c r="R196" s="2">
        <v>5</v>
      </c>
      <c r="S196" s="2">
        <v>6</v>
      </c>
      <c r="T196" s="2">
        <v>45.5</v>
      </c>
      <c r="U196" s="15">
        <v>1</v>
      </c>
    </row>
    <row r="197" spans="1:21" ht="13.5" thickBot="1">
      <c r="A197" s="6" t="s">
        <v>13</v>
      </c>
      <c r="B197" s="7">
        <v>0</v>
      </c>
      <c r="C197" s="7">
        <v>0</v>
      </c>
      <c r="D197" s="7">
        <v>-1</v>
      </c>
      <c r="E197" s="7">
        <v>4</v>
      </c>
      <c r="F197" s="7">
        <v>4</v>
      </c>
      <c r="G197" s="7">
        <v>0</v>
      </c>
      <c r="H197" s="7">
        <v>0</v>
      </c>
      <c r="I197" s="7">
        <v>0</v>
      </c>
      <c r="J197" s="7">
        <v>1</v>
      </c>
      <c r="K197" s="7">
        <v>0</v>
      </c>
      <c r="L197" s="7">
        <v>1</v>
      </c>
      <c r="M197" s="7">
        <v>20</v>
      </c>
      <c r="N197" s="8">
        <v>0.62152777777777779</v>
      </c>
      <c r="O197" s="8">
        <v>7.1527777777777787E-2</v>
      </c>
      <c r="P197" s="8">
        <v>6.2499999999999995E-3</v>
      </c>
      <c r="Q197" s="8">
        <v>0.54375000000000007</v>
      </c>
      <c r="R197" s="7">
        <v>0</v>
      </c>
      <c r="S197" s="7">
        <v>0</v>
      </c>
      <c r="T197" s="7">
        <v>0</v>
      </c>
      <c r="U197" s="15">
        <v>1</v>
      </c>
    </row>
    <row r="198" spans="1:21" ht="13.5" thickBot="1">
      <c r="A198" s="1" t="s">
        <v>14</v>
      </c>
      <c r="B198" s="2">
        <v>0</v>
      </c>
      <c r="C198" s="2">
        <v>0</v>
      </c>
      <c r="D198" s="2">
        <v>-1</v>
      </c>
      <c r="E198" s="2">
        <v>3</v>
      </c>
      <c r="F198" s="2">
        <v>3</v>
      </c>
      <c r="G198" s="2">
        <v>0</v>
      </c>
      <c r="H198" s="2">
        <v>0</v>
      </c>
      <c r="I198" s="2">
        <v>0</v>
      </c>
      <c r="J198" s="2">
        <v>0</v>
      </c>
      <c r="K198" s="2">
        <v>2</v>
      </c>
      <c r="L198" s="2">
        <v>4</v>
      </c>
      <c r="M198" s="2">
        <v>25</v>
      </c>
      <c r="N198" s="5">
        <v>0.87638888888888899</v>
      </c>
      <c r="O198" s="5">
        <v>0.24166666666666667</v>
      </c>
      <c r="P198" s="5">
        <v>2.7083333333333334E-2</v>
      </c>
      <c r="Q198" s="5">
        <v>0.60763888888888895</v>
      </c>
      <c r="R198" s="2">
        <v>11</v>
      </c>
      <c r="S198" s="2">
        <v>10</v>
      </c>
      <c r="T198" s="2">
        <v>52.4</v>
      </c>
      <c r="U198" s="15">
        <v>1</v>
      </c>
    </row>
    <row r="199" spans="1:21" ht="13.5" thickBot="1">
      <c r="A199" s="6" t="s">
        <v>15</v>
      </c>
      <c r="B199" s="7">
        <v>0</v>
      </c>
      <c r="C199" s="7">
        <v>0</v>
      </c>
      <c r="D199" s="7">
        <v>-1</v>
      </c>
      <c r="E199" s="7">
        <v>1</v>
      </c>
      <c r="F199" s="7">
        <v>1</v>
      </c>
      <c r="G199" s="7">
        <v>2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26</v>
      </c>
      <c r="N199" s="8">
        <v>0.94652777777777775</v>
      </c>
      <c r="O199" s="8">
        <v>7.7083333333333337E-2</v>
      </c>
      <c r="P199" s="8">
        <v>0.11666666666666665</v>
      </c>
      <c r="Q199" s="8">
        <v>0.75277777777777777</v>
      </c>
      <c r="R199" s="7">
        <v>0</v>
      </c>
      <c r="S199" s="7">
        <v>0</v>
      </c>
      <c r="T199" s="7">
        <v>0</v>
      </c>
      <c r="U199" s="15">
        <v>1</v>
      </c>
    </row>
    <row r="200" spans="1:21" ht="13.5" thickBot="1">
      <c r="A200" s="1" t="s">
        <v>16</v>
      </c>
      <c r="B200" s="2">
        <v>0</v>
      </c>
      <c r="C200" s="2">
        <v>0</v>
      </c>
      <c r="D200" s="2">
        <v>0</v>
      </c>
      <c r="E200" s="2">
        <v>1</v>
      </c>
      <c r="F200" s="2">
        <v>1</v>
      </c>
      <c r="G200" s="2">
        <v>2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20</v>
      </c>
      <c r="N200" s="5">
        <v>0.57708333333333328</v>
      </c>
      <c r="O200" s="5">
        <v>0</v>
      </c>
      <c r="P200" s="5">
        <v>2.8472222222222222E-2</v>
      </c>
      <c r="Q200" s="5">
        <v>0.54861111111111105</v>
      </c>
      <c r="R200" s="2">
        <v>0</v>
      </c>
      <c r="S200" s="2">
        <v>0</v>
      </c>
      <c r="T200" s="2">
        <v>0</v>
      </c>
      <c r="U200" s="15">
        <v>1</v>
      </c>
    </row>
    <row r="201" spans="1:21">
      <c r="U201" s="15">
        <v>1</v>
      </c>
    </row>
    <row r="202" spans="1:21">
      <c r="A202" t="s">
        <v>64</v>
      </c>
      <c r="U202" s="15">
        <v>1</v>
      </c>
    </row>
    <row r="203" spans="1:21" ht="13.5" thickBot="1">
      <c r="A203" s="1" t="s">
        <v>0</v>
      </c>
      <c r="B203" s="2">
        <v>0</v>
      </c>
      <c r="C203" s="2">
        <v>1</v>
      </c>
      <c r="D203" s="2">
        <v>0</v>
      </c>
      <c r="E203" s="2">
        <v>2</v>
      </c>
      <c r="F203" s="2">
        <v>2</v>
      </c>
      <c r="G203" s="2">
        <v>2</v>
      </c>
      <c r="H203" s="2">
        <v>0</v>
      </c>
      <c r="I203" s="2">
        <v>0</v>
      </c>
      <c r="J203" s="2">
        <v>0</v>
      </c>
      <c r="K203" s="2">
        <v>1</v>
      </c>
      <c r="L203" s="2">
        <v>1</v>
      </c>
      <c r="M203" s="2">
        <v>33</v>
      </c>
      <c r="N203" s="4">
        <v>1.1736111111111112</v>
      </c>
      <c r="O203" s="5">
        <v>0.31736111111111115</v>
      </c>
      <c r="P203" s="5">
        <v>0.17083333333333331</v>
      </c>
      <c r="Q203" s="5">
        <v>0.68541666666666667</v>
      </c>
      <c r="R203" s="2">
        <v>0</v>
      </c>
      <c r="S203" s="2">
        <v>0</v>
      </c>
      <c r="T203" s="2">
        <v>0</v>
      </c>
      <c r="U203" s="15">
        <v>1</v>
      </c>
    </row>
    <row r="204" spans="1:21" ht="13.5" thickBot="1">
      <c r="A204" s="6" t="s">
        <v>1</v>
      </c>
      <c r="B204" s="7">
        <v>0</v>
      </c>
      <c r="C204" s="7">
        <v>1</v>
      </c>
      <c r="D204" s="7">
        <v>1</v>
      </c>
      <c r="E204" s="7">
        <v>1</v>
      </c>
      <c r="F204" s="7">
        <v>1</v>
      </c>
      <c r="G204" s="7">
        <v>1</v>
      </c>
      <c r="H204" s="7">
        <v>2</v>
      </c>
      <c r="I204" s="7">
        <v>7</v>
      </c>
      <c r="J204" s="7">
        <v>5</v>
      </c>
      <c r="K204" s="7">
        <v>0</v>
      </c>
      <c r="L204" s="7">
        <v>0</v>
      </c>
      <c r="M204" s="7">
        <v>23</v>
      </c>
      <c r="N204" s="8">
        <v>0.72222222222222221</v>
      </c>
      <c r="O204" s="8">
        <v>0.18611111111111112</v>
      </c>
      <c r="P204" s="8">
        <v>0</v>
      </c>
      <c r="Q204" s="8">
        <v>0.53611111111111109</v>
      </c>
      <c r="R204" s="7">
        <v>0</v>
      </c>
      <c r="S204" s="7">
        <v>0</v>
      </c>
      <c r="T204" s="7">
        <v>0</v>
      </c>
      <c r="U204" s="15">
        <v>1</v>
      </c>
    </row>
    <row r="205" spans="1:21" ht="13.5" thickBot="1">
      <c r="A205" s="1" t="s">
        <v>2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24</v>
      </c>
      <c r="N205" s="5">
        <v>0.72361111111111109</v>
      </c>
      <c r="O205" s="5">
        <v>0.1763888888888889</v>
      </c>
      <c r="P205" s="5">
        <v>6.6666666666666666E-2</v>
      </c>
      <c r="Q205" s="5">
        <v>0.48055555555555557</v>
      </c>
      <c r="R205" s="2">
        <v>8</v>
      </c>
      <c r="S205" s="2">
        <v>9</v>
      </c>
      <c r="T205" s="2">
        <v>47.1</v>
      </c>
      <c r="U205" s="15">
        <v>1</v>
      </c>
    </row>
    <row r="206" spans="1:21" ht="13.5" thickBot="1">
      <c r="A206" s="6" t="s">
        <v>4</v>
      </c>
      <c r="B206" s="7">
        <v>1</v>
      </c>
      <c r="C206" s="7">
        <v>0</v>
      </c>
      <c r="D206" s="7">
        <v>0</v>
      </c>
      <c r="E206" s="7">
        <v>4</v>
      </c>
      <c r="F206" s="7">
        <v>3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1</v>
      </c>
      <c r="M206" s="7">
        <v>24</v>
      </c>
      <c r="N206" s="8">
        <v>0.71458333333333324</v>
      </c>
      <c r="O206" s="8">
        <v>0.18194444444444444</v>
      </c>
      <c r="P206" s="8">
        <v>4.5138888888888888E-2</v>
      </c>
      <c r="Q206" s="8">
        <v>0.48749999999999999</v>
      </c>
      <c r="R206" s="7">
        <v>0</v>
      </c>
      <c r="S206" s="7">
        <v>0</v>
      </c>
      <c r="T206" s="7">
        <v>0</v>
      </c>
      <c r="U206" s="15">
        <v>1</v>
      </c>
    </row>
    <row r="207" spans="1:21" ht="13.5" thickBot="1">
      <c r="A207" s="1" t="s">
        <v>5</v>
      </c>
      <c r="B207" s="2">
        <v>0</v>
      </c>
      <c r="C207" s="2">
        <v>0</v>
      </c>
      <c r="D207" s="2">
        <v>0</v>
      </c>
      <c r="E207" s="2">
        <v>2</v>
      </c>
      <c r="F207" s="2">
        <v>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</v>
      </c>
      <c r="M207" s="2">
        <v>22</v>
      </c>
      <c r="N207" s="5">
        <v>0.59930555555555554</v>
      </c>
      <c r="O207" s="5">
        <v>3.6111111111111115E-2</v>
      </c>
      <c r="P207" s="5">
        <v>6.9444444444444434E-2</v>
      </c>
      <c r="Q207" s="5">
        <v>0.49374999999999997</v>
      </c>
      <c r="R207" s="2">
        <v>0</v>
      </c>
      <c r="S207" s="2">
        <v>0</v>
      </c>
      <c r="T207" s="2">
        <v>0</v>
      </c>
      <c r="U207" s="15">
        <v>1</v>
      </c>
    </row>
    <row r="208" spans="1:21" ht="13.5" thickBot="1">
      <c r="A208" s="6" t="s">
        <v>60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</v>
      </c>
      <c r="K208" s="7">
        <v>0</v>
      </c>
      <c r="L208" s="7">
        <v>1</v>
      </c>
      <c r="M208" s="7">
        <v>22</v>
      </c>
      <c r="N208" s="8">
        <v>0.59166666666666667</v>
      </c>
      <c r="O208" s="8">
        <v>4.5138888888888888E-2</v>
      </c>
      <c r="P208" s="8">
        <v>4.7222222222222221E-2</v>
      </c>
      <c r="Q208" s="8">
        <v>0.4993055555555555</v>
      </c>
      <c r="R208" s="7">
        <v>0</v>
      </c>
      <c r="S208" s="7">
        <v>0</v>
      </c>
      <c r="T208" s="7">
        <v>0</v>
      </c>
      <c r="U208" s="15">
        <v>1</v>
      </c>
    </row>
    <row r="209" spans="1:21" ht="13.5" thickBot="1">
      <c r="A209" s="1" t="s">
        <v>6</v>
      </c>
      <c r="B209" s="2">
        <v>2</v>
      </c>
      <c r="C209" s="2">
        <v>0</v>
      </c>
      <c r="D209" s="2">
        <v>0</v>
      </c>
      <c r="E209" s="2">
        <v>7</v>
      </c>
      <c r="F209" s="2">
        <v>5</v>
      </c>
      <c r="G209" s="2">
        <v>0</v>
      </c>
      <c r="H209" s="2">
        <v>1</v>
      </c>
      <c r="I209" s="2">
        <v>2</v>
      </c>
      <c r="J209" s="2">
        <v>3</v>
      </c>
      <c r="K209" s="2">
        <v>0</v>
      </c>
      <c r="L209" s="2">
        <v>1</v>
      </c>
      <c r="M209" s="2">
        <v>28</v>
      </c>
      <c r="N209" s="5">
        <v>0.83888888888888891</v>
      </c>
      <c r="O209" s="5">
        <v>0.17291666666666669</v>
      </c>
      <c r="P209" s="5">
        <v>7.8472222222222221E-2</v>
      </c>
      <c r="Q209" s="5">
        <v>0.58750000000000002</v>
      </c>
      <c r="R209" s="2">
        <v>6</v>
      </c>
      <c r="S209" s="2">
        <v>6</v>
      </c>
      <c r="T209" s="2">
        <v>50</v>
      </c>
      <c r="U209" s="15">
        <v>1</v>
      </c>
    </row>
    <row r="210" spans="1:21" ht="13.5" thickBot="1">
      <c r="A210" s="6" t="s">
        <v>25</v>
      </c>
      <c r="B210" s="7">
        <v>1</v>
      </c>
      <c r="C210" s="7">
        <v>0</v>
      </c>
      <c r="D210" s="7">
        <v>1</v>
      </c>
      <c r="E210" s="7">
        <v>2</v>
      </c>
      <c r="F210" s="7">
        <v>1</v>
      </c>
      <c r="G210" s="7">
        <v>1</v>
      </c>
      <c r="H210" s="7">
        <v>0</v>
      </c>
      <c r="I210" s="7">
        <v>0</v>
      </c>
      <c r="J210" s="7">
        <v>2</v>
      </c>
      <c r="K210" s="7">
        <v>0</v>
      </c>
      <c r="L210" s="7">
        <v>0</v>
      </c>
      <c r="M210" s="7">
        <v>12</v>
      </c>
      <c r="N210" s="8">
        <v>0.35625000000000001</v>
      </c>
      <c r="O210" s="8">
        <v>0</v>
      </c>
      <c r="P210" s="8">
        <v>2.4999999999999998E-2</v>
      </c>
      <c r="Q210" s="8">
        <v>0.33124999999999999</v>
      </c>
      <c r="R210" s="7">
        <v>0</v>
      </c>
      <c r="S210" s="7">
        <v>0</v>
      </c>
      <c r="T210" s="7">
        <v>0</v>
      </c>
      <c r="U210" s="15">
        <v>1</v>
      </c>
    </row>
    <row r="211" spans="1:21" ht="13.5" thickBot="1">
      <c r="A211" s="1" t="s">
        <v>20</v>
      </c>
      <c r="B211" s="2">
        <v>0</v>
      </c>
      <c r="C211" s="2"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1</v>
      </c>
      <c r="K211" s="2">
        <v>0</v>
      </c>
      <c r="L211" s="2">
        <v>0</v>
      </c>
      <c r="M211" s="2">
        <v>11</v>
      </c>
      <c r="N211" s="5">
        <v>0.28055555555555556</v>
      </c>
      <c r="O211" s="5">
        <v>0</v>
      </c>
      <c r="P211" s="5">
        <v>0</v>
      </c>
      <c r="Q211" s="5">
        <v>0.28055555555555556</v>
      </c>
      <c r="R211" s="2">
        <v>0</v>
      </c>
      <c r="S211" s="2">
        <v>0</v>
      </c>
      <c r="T211" s="2">
        <v>0</v>
      </c>
      <c r="U211" s="15">
        <v>1</v>
      </c>
    </row>
    <row r="212" spans="1:21" ht="13.5" thickBot="1">
      <c r="A212" s="6" t="s">
        <v>7</v>
      </c>
      <c r="B212" s="7">
        <v>0</v>
      </c>
      <c r="C212" s="7">
        <v>0</v>
      </c>
      <c r="D212" s="7">
        <v>-1</v>
      </c>
      <c r="E212" s="7">
        <v>2</v>
      </c>
      <c r="F212" s="7">
        <v>2</v>
      </c>
      <c r="G212" s="7">
        <v>1</v>
      </c>
      <c r="H212" s="7">
        <v>0</v>
      </c>
      <c r="I212" s="7">
        <v>0</v>
      </c>
      <c r="J212" s="7">
        <v>2</v>
      </c>
      <c r="K212" s="7">
        <v>1</v>
      </c>
      <c r="L212" s="7">
        <v>1</v>
      </c>
      <c r="M212" s="7">
        <v>19</v>
      </c>
      <c r="N212" s="8">
        <v>0.49861111111111112</v>
      </c>
      <c r="O212" s="8">
        <v>3.0555555555555555E-2</v>
      </c>
      <c r="P212" s="8">
        <v>0</v>
      </c>
      <c r="Q212" s="8">
        <v>0.4680555555555555</v>
      </c>
      <c r="R212" s="7">
        <v>0</v>
      </c>
      <c r="S212" s="7">
        <v>0</v>
      </c>
      <c r="T212" s="7">
        <v>0</v>
      </c>
      <c r="U212" s="15">
        <v>1</v>
      </c>
    </row>
    <row r="213" spans="1:21" ht="13.5" thickBot="1">
      <c r="A213" s="1" t="s">
        <v>9</v>
      </c>
      <c r="B213" s="2">
        <v>0</v>
      </c>
      <c r="C213" s="2">
        <v>0</v>
      </c>
      <c r="D213" s="2">
        <v>-1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2">
        <v>0</v>
      </c>
      <c r="K213" s="2">
        <v>3</v>
      </c>
      <c r="L213" s="2">
        <v>0</v>
      </c>
      <c r="M213" s="2">
        <v>22</v>
      </c>
      <c r="N213" s="5">
        <v>0.6</v>
      </c>
      <c r="O213" s="5">
        <v>3.5416666666666666E-2</v>
      </c>
      <c r="P213" s="5">
        <v>4.3055555555555562E-2</v>
      </c>
      <c r="Q213" s="5">
        <v>0.52152777777777781</v>
      </c>
      <c r="R213" s="2">
        <v>0</v>
      </c>
      <c r="S213" s="2">
        <v>1</v>
      </c>
      <c r="T213" s="2">
        <v>0</v>
      </c>
      <c r="U213" s="15">
        <v>1</v>
      </c>
    </row>
    <row r="214" spans="1:21" ht="13.5" thickBot="1">
      <c r="A214" s="6" t="s">
        <v>10</v>
      </c>
      <c r="B214" s="7">
        <v>0</v>
      </c>
      <c r="C214" s="7">
        <v>0</v>
      </c>
      <c r="D214" s="7">
        <v>1</v>
      </c>
      <c r="E214" s="7">
        <v>4</v>
      </c>
      <c r="F214" s="7">
        <v>4</v>
      </c>
      <c r="G214" s="7">
        <v>4</v>
      </c>
      <c r="H214" s="7">
        <v>0</v>
      </c>
      <c r="I214" s="7">
        <v>0</v>
      </c>
      <c r="J214" s="7">
        <v>7</v>
      </c>
      <c r="K214" s="7">
        <v>1</v>
      </c>
      <c r="L214" s="7">
        <v>0</v>
      </c>
      <c r="M214" s="7">
        <v>32</v>
      </c>
      <c r="N214" s="8">
        <v>0.9819444444444444</v>
      </c>
      <c r="O214" s="8">
        <v>0.22152777777777777</v>
      </c>
      <c r="P214" s="8">
        <v>0.12361111111111112</v>
      </c>
      <c r="Q214" s="8">
        <v>0.63680555555555551</v>
      </c>
      <c r="R214" s="7">
        <v>0</v>
      </c>
      <c r="S214" s="7">
        <v>0</v>
      </c>
      <c r="T214" s="7">
        <v>0</v>
      </c>
      <c r="U214" s="15">
        <v>1</v>
      </c>
    </row>
    <row r="215" spans="1:21" ht="13.5" thickBot="1">
      <c r="A215" s="1" t="s">
        <v>11</v>
      </c>
      <c r="B215" s="2">
        <v>0</v>
      </c>
      <c r="C215" s="2">
        <v>1</v>
      </c>
      <c r="D215" s="2">
        <v>1</v>
      </c>
      <c r="E215" s="2">
        <v>0</v>
      </c>
      <c r="F215" s="2">
        <v>0</v>
      </c>
      <c r="G215" s="2">
        <v>0</v>
      </c>
      <c r="H215" s="2">
        <v>1</v>
      </c>
      <c r="I215" s="2">
        <v>2</v>
      </c>
      <c r="J215" s="2">
        <v>6</v>
      </c>
      <c r="K215" s="2">
        <v>1</v>
      </c>
      <c r="L215" s="2">
        <v>0</v>
      </c>
      <c r="M215" s="2">
        <v>18</v>
      </c>
      <c r="N215" s="5">
        <v>0.42569444444444443</v>
      </c>
      <c r="O215" s="5">
        <v>1.1111111111111112E-2</v>
      </c>
      <c r="P215" s="5">
        <v>8.1250000000000003E-2</v>
      </c>
      <c r="Q215" s="5">
        <v>0.33333333333333331</v>
      </c>
      <c r="R215" s="2">
        <v>8</v>
      </c>
      <c r="S215" s="2">
        <v>5</v>
      </c>
      <c r="T215" s="2">
        <v>61.5</v>
      </c>
      <c r="U215" s="15">
        <v>1</v>
      </c>
    </row>
    <row r="216" spans="1:21" ht="13.5" thickBot="1">
      <c r="A216" s="6" t="s">
        <v>12</v>
      </c>
      <c r="B216" s="7">
        <v>1</v>
      </c>
      <c r="C216" s="7">
        <v>1</v>
      </c>
      <c r="D216" s="7">
        <v>1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1</v>
      </c>
      <c r="M216" s="7">
        <v>28</v>
      </c>
      <c r="N216" s="8">
        <v>0.85277777777777775</v>
      </c>
      <c r="O216" s="8">
        <v>0.19097222222222221</v>
      </c>
      <c r="P216" s="8">
        <v>0.14444444444444446</v>
      </c>
      <c r="Q216" s="8">
        <v>0.51736111111111105</v>
      </c>
      <c r="R216" s="7">
        <v>3</v>
      </c>
      <c r="S216" s="7">
        <v>6</v>
      </c>
      <c r="T216" s="7">
        <v>33.299999999999997</v>
      </c>
      <c r="U216" s="15">
        <v>1</v>
      </c>
    </row>
    <row r="217" spans="1:21" ht="13.5" thickBot="1">
      <c r="A217" s="1" t="s">
        <v>13</v>
      </c>
      <c r="B217" s="2">
        <v>0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1</v>
      </c>
      <c r="M217" s="2">
        <v>20</v>
      </c>
      <c r="N217" s="5">
        <v>0.51666666666666672</v>
      </c>
      <c r="O217" s="5">
        <v>0.1076388888888889</v>
      </c>
      <c r="P217" s="5">
        <v>0</v>
      </c>
      <c r="Q217" s="5">
        <v>0.40902777777777777</v>
      </c>
      <c r="R217" s="2">
        <v>0</v>
      </c>
      <c r="S217" s="2">
        <v>0</v>
      </c>
      <c r="T217" s="2">
        <v>0</v>
      </c>
      <c r="U217" s="15">
        <v>1</v>
      </c>
    </row>
    <row r="218" spans="1:21" ht="13.5" thickBot="1">
      <c r="A218" s="6" t="s">
        <v>14</v>
      </c>
      <c r="B218" s="7">
        <v>0</v>
      </c>
      <c r="C218" s="7">
        <v>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26</v>
      </c>
      <c r="N218" s="8">
        <v>0.73125000000000007</v>
      </c>
      <c r="O218" s="8">
        <v>0.19722222222222222</v>
      </c>
      <c r="P218" s="8">
        <v>9.0972222222222218E-2</v>
      </c>
      <c r="Q218" s="8">
        <v>0.44305555555555554</v>
      </c>
      <c r="R218" s="7">
        <v>6</v>
      </c>
      <c r="S218" s="7">
        <v>5</v>
      </c>
      <c r="T218" s="7">
        <v>54.5</v>
      </c>
      <c r="U218" s="15">
        <v>1</v>
      </c>
    </row>
    <row r="219" spans="1:21" ht="13.5" thickBot="1">
      <c r="A219" s="1" t="s">
        <v>15</v>
      </c>
      <c r="B219" s="2">
        <v>0</v>
      </c>
      <c r="C219" s="2">
        <v>0</v>
      </c>
      <c r="D219" s="2">
        <v>1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v>0</v>
      </c>
      <c r="L219" s="2">
        <v>1</v>
      </c>
      <c r="M219" s="2">
        <v>26</v>
      </c>
      <c r="N219" s="5">
        <v>0.89097222222222217</v>
      </c>
      <c r="O219" s="5">
        <v>7.1527777777777787E-2</v>
      </c>
      <c r="P219" s="5">
        <v>0.10972222222222222</v>
      </c>
      <c r="Q219" s="5">
        <v>0.70972222222222225</v>
      </c>
      <c r="R219" s="2">
        <v>0</v>
      </c>
      <c r="S219" s="2">
        <v>0</v>
      </c>
      <c r="T219" s="2">
        <v>0</v>
      </c>
      <c r="U219" s="15">
        <v>1</v>
      </c>
    </row>
    <row r="220" spans="1:21" ht="13.5" thickBot="1">
      <c r="A220" s="6" t="s">
        <v>16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2</v>
      </c>
      <c r="H220" s="7">
        <v>0</v>
      </c>
      <c r="I220" s="7">
        <v>0</v>
      </c>
      <c r="J220" s="7">
        <v>1</v>
      </c>
      <c r="K220" s="7">
        <v>0</v>
      </c>
      <c r="L220" s="7">
        <v>0</v>
      </c>
      <c r="M220" s="7">
        <v>24</v>
      </c>
      <c r="N220" s="8">
        <v>0.66805555555555562</v>
      </c>
      <c r="O220" s="8">
        <v>1.1111111111111112E-2</v>
      </c>
      <c r="P220" s="8">
        <v>8.4722222222222213E-2</v>
      </c>
      <c r="Q220" s="8">
        <v>0.57222222222222219</v>
      </c>
      <c r="R220" s="7">
        <v>0</v>
      </c>
      <c r="S220" s="7">
        <v>0</v>
      </c>
      <c r="T220" s="7">
        <v>0</v>
      </c>
      <c r="U220" s="15">
        <v>1</v>
      </c>
    </row>
    <row r="221" spans="1:21">
      <c r="U221" s="15">
        <v>1</v>
      </c>
    </row>
    <row r="222" spans="1:21">
      <c r="A222" t="s">
        <v>65</v>
      </c>
      <c r="U222" s="15">
        <v>1</v>
      </c>
    </row>
    <row r="223" spans="1:21" ht="13.5" thickBot="1">
      <c r="A223" s="1" t="s">
        <v>0</v>
      </c>
      <c r="B223" s="2">
        <v>0</v>
      </c>
      <c r="C223" s="2">
        <v>1</v>
      </c>
      <c r="D223" s="2">
        <v>0</v>
      </c>
      <c r="E223" s="2">
        <v>3</v>
      </c>
      <c r="F223" s="2">
        <v>3</v>
      </c>
      <c r="G223" s="2">
        <v>2</v>
      </c>
      <c r="H223" s="2">
        <v>1</v>
      </c>
      <c r="I223" s="2">
        <v>2</v>
      </c>
      <c r="J223" s="2">
        <v>0</v>
      </c>
      <c r="K223" s="2">
        <v>0</v>
      </c>
      <c r="L223" s="2">
        <v>1</v>
      </c>
      <c r="M223" s="2">
        <v>24</v>
      </c>
      <c r="N223" s="5">
        <v>0.92083333333333339</v>
      </c>
      <c r="O223" s="5">
        <v>5.347222222222222E-2</v>
      </c>
      <c r="P223" s="5">
        <v>0</v>
      </c>
      <c r="Q223" s="5">
        <v>0.86736111111111114</v>
      </c>
      <c r="R223" s="2">
        <v>0</v>
      </c>
      <c r="S223" s="2">
        <v>0</v>
      </c>
      <c r="T223" s="2">
        <v>0</v>
      </c>
      <c r="U223" s="15">
        <v>1</v>
      </c>
    </row>
    <row r="224" spans="1:21" ht="13.5" thickBot="1">
      <c r="A224" s="6" t="s">
        <v>66</v>
      </c>
      <c r="B224" s="7">
        <v>0</v>
      </c>
      <c r="C224" s="7">
        <v>0</v>
      </c>
      <c r="D224" s="7">
        <v>-1</v>
      </c>
      <c r="E224" s="7">
        <v>2</v>
      </c>
      <c r="F224" s="7">
        <v>2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1</v>
      </c>
      <c r="M224" s="7">
        <v>24</v>
      </c>
      <c r="N224" s="8">
        <v>0.7055555555555556</v>
      </c>
      <c r="O224" s="8">
        <v>2.9861111111111113E-2</v>
      </c>
      <c r="P224" s="8">
        <v>0</v>
      </c>
      <c r="Q224" s="8">
        <v>0.67569444444444438</v>
      </c>
      <c r="R224" s="7">
        <v>0</v>
      </c>
      <c r="S224" s="7">
        <v>0</v>
      </c>
      <c r="T224" s="7">
        <v>0</v>
      </c>
      <c r="U224" s="15">
        <v>1</v>
      </c>
    </row>
    <row r="225" spans="1:21" ht="13.5" thickBot="1">
      <c r="A225" s="1" t="s">
        <v>1</v>
      </c>
      <c r="B225" s="2">
        <v>0</v>
      </c>
      <c r="C225" s="2">
        <v>0</v>
      </c>
      <c r="D225" s="2">
        <v>-1</v>
      </c>
      <c r="E225" s="2">
        <v>2</v>
      </c>
      <c r="F225" s="2">
        <v>2</v>
      </c>
      <c r="G225" s="2">
        <v>1</v>
      </c>
      <c r="H225" s="2">
        <v>0</v>
      </c>
      <c r="I225" s="2">
        <v>0</v>
      </c>
      <c r="J225" s="2">
        <v>3</v>
      </c>
      <c r="K225" s="2">
        <v>0</v>
      </c>
      <c r="L225" s="2">
        <v>0</v>
      </c>
      <c r="M225" s="2">
        <v>25</v>
      </c>
      <c r="N225" s="5">
        <v>0.90138888888888891</v>
      </c>
      <c r="O225" s="5">
        <v>4.3055555555555562E-2</v>
      </c>
      <c r="P225" s="5">
        <v>0</v>
      </c>
      <c r="Q225" s="5">
        <v>0.85833333333333339</v>
      </c>
      <c r="R225" s="2">
        <v>1</v>
      </c>
      <c r="S225" s="2">
        <v>0</v>
      </c>
      <c r="T225" s="2">
        <v>100</v>
      </c>
      <c r="U225" s="15">
        <v>1</v>
      </c>
    </row>
    <row r="226" spans="1:21" ht="13.5" thickBot="1">
      <c r="A226" s="6" t="s">
        <v>2</v>
      </c>
      <c r="B226" s="7">
        <v>0</v>
      </c>
      <c r="C226" s="7">
        <v>0</v>
      </c>
      <c r="D226" s="7">
        <v>0</v>
      </c>
      <c r="E226" s="7">
        <v>3</v>
      </c>
      <c r="F226" s="7">
        <v>3</v>
      </c>
      <c r="G226" s="7">
        <v>0</v>
      </c>
      <c r="H226" s="7">
        <v>0</v>
      </c>
      <c r="I226" s="7">
        <v>0</v>
      </c>
      <c r="J226" s="7">
        <v>1</v>
      </c>
      <c r="K226" s="7">
        <v>1</v>
      </c>
      <c r="L226" s="7">
        <v>0</v>
      </c>
      <c r="M226" s="7">
        <v>26</v>
      </c>
      <c r="N226" s="8">
        <v>0.86875000000000002</v>
      </c>
      <c r="O226" s="8">
        <v>2.9861111111111113E-2</v>
      </c>
      <c r="P226" s="8">
        <v>2.361111111111111E-2</v>
      </c>
      <c r="Q226" s="8">
        <v>0.81527777777777777</v>
      </c>
      <c r="R226" s="7">
        <v>6</v>
      </c>
      <c r="S226" s="7">
        <v>6</v>
      </c>
      <c r="T226" s="7">
        <v>50</v>
      </c>
      <c r="U226" s="15">
        <v>1</v>
      </c>
    </row>
    <row r="227" spans="1:21" ht="13.5" thickBot="1">
      <c r="A227" s="1" t="s">
        <v>4</v>
      </c>
      <c r="B227" s="2">
        <v>1</v>
      </c>
      <c r="C227" s="2">
        <v>0</v>
      </c>
      <c r="D227" s="2">
        <v>0</v>
      </c>
      <c r="E227" s="2">
        <v>5</v>
      </c>
      <c r="F227" s="2">
        <v>4</v>
      </c>
      <c r="G227" s="2">
        <v>0</v>
      </c>
      <c r="H227" s="2">
        <v>0</v>
      </c>
      <c r="I227" s="2">
        <v>0</v>
      </c>
      <c r="J227" s="2">
        <v>1</v>
      </c>
      <c r="K227" s="2">
        <v>1</v>
      </c>
      <c r="L227" s="2">
        <v>0</v>
      </c>
      <c r="M227" s="2">
        <v>28</v>
      </c>
      <c r="N227" s="5">
        <v>0.8666666666666667</v>
      </c>
      <c r="O227" s="5">
        <v>4.027777777777778E-2</v>
      </c>
      <c r="P227" s="5">
        <v>2.013888888888889E-2</v>
      </c>
      <c r="Q227" s="5">
        <v>0.80625000000000002</v>
      </c>
      <c r="R227" s="2">
        <v>0</v>
      </c>
      <c r="S227" s="2">
        <v>0</v>
      </c>
      <c r="T227" s="2">
        <v>0</v>
      </c>
      <c r="U227" s="15">
        <v>1</v>
      </c>
    </row>
    <row r="228" spans="1:21" ht="13.5" thickBot="1">
      <c r="A228" s="6" t="s">
        <v>5</v>
      </c>
      <c r="B228" s="7">
        <v>0</v>
      </c>
      <c r="C228" s="7">
        <v>0</v>
      </c>
      <c r="D228" s="7">
        <v>-4</v>
      </c>
      <c r="E228" s="7">
        <v>1</v>
      </c>
      <c r="F228" s="7">
        <v>1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24</v>
      </c>
      <c r="N228" s="8">
        <v>0.75416666666666676</v>
      </c>
      <c r="O228" s="8">
        <v>0</v>
      </c>
      <c r="P228" s="8">
        <v>3.9583333333333331E-2</v>
      </c>
      <c r="Q228" s="8">
        <v>0.71458333333333324</v>
      </c>
      <c r="R228" s="7">
        <v>0</v>
      </c>
      <c r="S228" s="7">
        <v>0</v>
      </c>
      <c r="T228" s="7">
        <v>0</v>
      </c>
      <c r="U228" s="15">
        <v>1</v>
      </c>
    </row>
    <row r="229" spans="1:21" ht="13.5" thickBot="1">
      <c r="A229" s="1" t="s">
        <v>60</v>
      </c>
      <c r="B229" s="2">
        <v>0</v>
      </c>
      <c r="C229" s="2">
        <v>0</v>
      </c>
      <c r="D229" s="2">
        <v>-2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2</v>
      </c>
      <c r="K229" s="2">
        <v>1</v>
      </c>
      <c r="L229" s="2">
        <v>0</v>
      </c>
      <c r="M229" s="2">
        <v>8</v>
      </c>
      <c r="N229" s="5">
        <v>0.22847222222222222</v>
      </c>
      <c r="O229" s="5">
        <v>0</v>
      </c>
      <c r="P229" s="5">
        <v>0</v>
      </c>
      <c r="Q229" s="5">
        <v>0.22847222222222222</v>
      </c>
      <c r="R229" s="2">
        <v>0</v>
      </c>
      <c r="S229" s="2">
        <v>0</v>
      </c>
      <c r="T229" s="2">
        <v>0</v>
      </c>
      <c r="U229" s="15">
        <v>1</v>
      </c>
    </row>
    <row r="230" spans="1:21" ht="13.5" thickBot="1">
      <c r="A230" s="6" t="s">
        <v>6</v>
      </c>
      <c r="B230" s="7">
        <v>0</v>
      </c>
      <c r="C230" s="7">
        <v>0</v>
      </c>
      <c r="D230" s="7">
        <v>-4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2</v>
      </c>
      <c r="K230" s="7">
        <v>0</v>
      </c>
      <c r="L230" s="7">
        <v>0</v>
      </c>
      <c r="M230" s="7">
        <v>28</v>
      </c>
      <c r="N230" s="8">
        <v>0.90069444444444446</v>
      </c>
      <c r="O230" s="8">
        <v>5.347222222222222E-2</v>
      </c>
      <c r="P230" s="8">
        <v>3.9583333333333331E-2</v>
      </c>
      <c r="Q230" s="8">
        <v>0.80763888888888891</v>
      </c>
      <c r="R230" s="7">
        <v>3</v>
      </c>
      <c r="S230" s="7">
        <v>3</v>
      </c>
      <c r="T230" s="7">
        <v>50</v>
      </c>
      <c r="U230" s="15">
        <v>1</v>
      </c>
    </row>
    <row r="231" spans="1:21" ht="13.5" thickBot="1">
      <c r="A231" s="1" t="s">
        <v>25</v>
      </c>
      <c r="B231" s="2">
        <v>0</v>
      </c>
      <c r="C231" s="2">
        <v>0</v>
      </c>
      <c r="D231" s="2">
        <v>-3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2</v>
      </c>
      <c r="K231" s="2">
        <v>1</v>
      </c>
      <c r="L231" s="2">
        <v>1</v>
      </c>
      <c r="M231" s="2">
        <v>15</v>
      </c>
      <c r="N231" s="5">
        <v>0.40972222222222227</v>
      </c>
      <c r="O231" s="5">
        <v>2.7777777777777779E-3</v>
      </c>
      <c r="P231" s="5">
        <v>2.361111111111111E-2</v>
      </c>
      <c r="Q231" s="5">
        <v>0.3833333333333333</v>
      </c>
      <c r="R231" s="2">
        <v>1</v>
      </c>
      <c r="S231" s="2">
        <v>1</v>
      </c>
      <c r="T231" s="2">
        <v>50</v>
      </c>
      <c r="U231" s="15">
        <v>1</v>
      </c>
    </row>
    <row r="232" spans="1:21" ht="13.5" thickBot="1">
      <c r="A232" s="6" t="s">
        <v>20</v>
      </c>
      <c r="B232" s="7">
        <v>0</v>
      </c>
      <c r="C232" s="7">
        <v>0</v>
      </c>
      <c r="D232" s="7">
        <v>-2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1</v>
      </c>
      <c r="K232" s="7">
        <v>0</v>
      </c>
      <c r="L232" s="7">
        <v>0</v>
      </c>
      <c r="M232" s="7">
        <v>18</v>
      </c>
      <c r="N232" s="8">
        <v>0.41180555555555554</v>
      </c>
      <c r="O232" s="8">
        <v>0</v>
      </c>
      <c r="P232" s="8">
        <v>0</v>
      </c>
      <c r="Q232" s="8">
        <v>0.41180555555555554</v>
      </c>
      <c r="R232" s="7">
        <v>0</v>
      </c>
      <c r="S232" s="7">
        <v>1</v>
      </c>
      <c r="T232" s="7">
        <v>0</v>
      </c>
      <c r="U232" s="15">
        <v>1</v>
      </c>
    </row>
    <row r="233" spans="1:21" ht="13.5" thickBot="1">
      <c r="A233" s="1" t="s">
        <v>7</v>
      </c>
      <c r="B233" s="2">
        <v>0</v>
      </c>
      <c r="C233" s="2">
        <v>0</v>
      </c>
      <c r="D233" s="2">
        <v>-2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2</v>
      </c>
      <c r="K233" s="2">
        <v>0</v>
      </c>
      <c r="L233" s="2">
        <v>0</v>
      </c>
      <c r="M233" s="2">
        <v>20</v>
      </c>
      <c r="N233" s="5">
        <v>0.54652777777777783</v>
      </c>
      <c r="O233" s="5">
        <v>0</v>
      </c>
      <c r="P233" s="5">
        <v>0</v>
      </c>
      <c r="Q233" s="5">
        <v>0.54652777777777783</v>
      </c>
      <c r="R233" s="2">
        <v>0</v>
      </c>
      <c r="S233" s="2">
        <v>0</v>
      </c>
      <c r="T233" s="2">
        <v>0</v>
      </c>
      <c r="U233" s="15">
        <v>1</v>
      </c>
    </row>
    <row r="234" spans="1:21" ht="13.5" thickBot="1">
      <c r="A234" s="6" t="s">
        <v>9</v>
      </c>
      <c r="B234" s="7">
        <v>0</v>
      </c>
      <c r="C234" s="7">
        <v>0</v>
      </c>
      <c r="D234" s="7">
        <v>-3</v>
      </c>
      <c r="E234" s="7">
        <v>0</v>
      </c>
      <c r="F234" s="7">
        <v>0</v>
      </c>
      <c r="G234" s="7">
        <v>1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24</v>
      </c>
      <c r="N234" s="8">
        <v>0.59444444444444444</v>
      </c>
      <c r="O234" s="8">
        <v>4.027777777777778E-2</v>
      </c>
      <c r="P234" s="8">
        <v>0</v>
      </c>
      <c r="Q234" s="8">
        <v>0.5541666666666667</v>
      </c>
      <c r="R234" s="7">
        <v>5</v>
      </c>
      <c r="S234" s="7">
        <v>6</v>
      </c>
      <c r="T234" s="7">
        <v>45.5</v>
      </c>
      <c r="U234" s="15">
        <v>1</v>
      </c>
    </row>
    <row r="235" spans="1:21" ht="13.5" thickBot="1">
      <c r="A235" s="1" t="s">
        <v>10</v>
      </c>
      <c r="B235" s="2">
        <v>0</v>
      </c>
      <c r="C235" s="2">
        <v>0</v>
      </c>
      <c r="D235" s="2">
        <v>0</v>
      </c>
      <c r="E235" s="2">
        <v>2</v>
      </c>
      <c r="F235" s="2">
        <v>2</v>
      </c>
      <c r="G235" s="2">
        <v>2</v>
      </c>
      <c r="H235" s="2">
        <v>0</v>
      </c>
      <c r="I235" s="2">
        <v>0</v>
      </c>
      <c r="J235" s="2">
        <v>2</v>
      </c>
      <c r="K235" s="2">
        <v>0</v>
      </c>
      <c r="L235" s="2">
        <v>0</v>
      </c>
      <c r="M235" s="2">
        <v>26</v>
      </c>
      <c r="N235" s="5">
        <v>0.83611111111111114</v>
      </c>
      <c r="O235" s="5">
        <v>4.7916666666666663E-2</v>
      </c>
      <c r="P235" s="5">
        <v>4.3750000000000004E-2</v>
      </c>
      <c r="Q235" s="5">
        <v>0.74444444444444446</v>
      </c>
      <c r="R235" s="2">
        <v>0</v>
      </c>
      <c r="S235" s="2">
        <v>0</v>
      </c>
      <c r="T235" s="2">
        <v>0</v>
      </c>
      <c r="U235" s="15">
        <v>1</v>
      </c>
    </row>
    <row r="236" spans="1:21" ht="13.5" thickBot="1">
      <c r="A236" s="6" t="s">
        <v>12</v>
      </c>
      <c r="B236" s="7">
        <v>0</v>
      </c>
      <c r="C236" s="7">
        <v>0</v>
      </c>
      <c r="D236" s="7">
        <v>-1</v>
      </c>
      <c r="E236" s="7">
        <v>5</v>
      </c>
      <c r="F236" s="7">
        <v>5</v>
      </c>
      <c r="G236" s="7">
        <v>1</v>
      </c>
      <c r="H236" s="7">
        <v>0</v>
      </c>
      <c r="I236" s="7">
        <v>0</v>
      </c>
      <c r="J236" s="7">
        <v>1</v>
      </c>
      <c r="K236" s="7">
        <v>1</v>
      </c>
      <c r="L236" s="7">
        <v>0</v>
      </c>
      <c r="M236" s="7">
        <v>26</v>
      </c>
      <c r="N236" s="8">
        <v>0.90694444444444444</v>
      </c>
      <c r="O236" s="8">
        <v>3.2638888888888891E-2</v>
      </c>
      <c r="P236" s="8">
        <v>3.9583333333333331E-2</v>
      </c>
      <c r="Q236" s="8">
        <v>0.83472222222222225</v>
      </c>
      <c r="R236" s="7">
        <v>2</v>
      </c>
      <c r="S236" s="7">
        <v>7</v>
      </c>
      <c r="T236" s="7">
        <v>22.2</v>
      </c>
      <c r="U236" s="15">
        <v>1</v>
      </c>
    </row>
    <row r="237" spans="1:21" ht="13.5" thickBot="1">
      <c r="A237" s="1" t="s">
        <v>13</v>
      </c>
      <c r="B237" s="2">
        <v>0</v>
      </c>
      <c r="C237" s="2">
        <v>0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1</v>
      </c>
      <c r="M237" s="2">
        <v>8</v>
      </c>
      <c r="N237" s="5">
        <v>0.20069444444444443</v>
      </c>
      <c r="O237" s="5">
        <v>0</v>
      </c>
      <c r="P237" s="5">
        <v>0</v>
      </c>
      <c r="Q237" s="5">
        <v>0.20069444444444443</v>
      </c>
      <c r="R237" s="2">
        <v>0</v>
      </c>
      <c r="S237" s="2">
        <v>0</v>
      </c>
      <c r="T237" s="2">
        <v>0</v>
      </c>
      <c r="U237" s="15">
        <v>1</v>
      </c>
    </row>
    <row r="238" spans="1:21" ht="13.5" thickBot="1">
      <c r="A238" s="6" t="s">
        <v>14</v>
      </c>
      <c r="B238" s="7">
        <v>0</v>
      </c>
      <c r="C238" s="7">
        <v>1</v>
      </c>
      <c r="D238" s="7">
        <v>0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2</v>
      </c>
      <c r="K238" s="7">
        <v>1</v>
      </c>
      <c r="L238" s="7">
        <v>0</v>
      </c>
      <c r="M238" s="7">
        <v>28</v>
      </c>
      <c r="N238" s="8">
        <v>0.84166666666666667</v>
      </c>
      <c r="O238" s="8">
        <v>4.027777777777778E-2</v>
      </c>
      <c r="P238" s="8">
        <v>2.013888888888889E-2</v>
      </c>
      <c r="Q238" s="8">
        <v>0.78125</v>
      </c>
      <c r="R238" s="7">
        <v>8</v>
      </c>
      <c r="S238" s="7">
        <v>10</v>
      </c>
      <c r="T238" s="7">
        <v>44.4</v>
      </c>
      <c r="U238" s="15">
        <v>1</v>
      </c>
    </row>
    <row r="239" spans="1:21" ht="13.5" thickBot="1">
      <c r="A239" s="1" t="s">
        <v>15</v>
      </c>
      <c r="B239" s="2">
        <v>0</v>
      </c>
      <c r="C239" s="2">
        <v>0</v>
      </c>
      <c r="D239" s="2">
        <v>-1</v>
      </c>
      <c r="E239" s="2">
        <v>1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26</v>
      </c>
      <c r="N239" s="5">
        <v>0.87430555555555556</v>
      </c>
      <c r="O239" s="5">
        <v>2.7777777777777779E-3</v>
      </c>
      <c r="P239" s="5">
        <v>4.3750000000000004E-2</v>
      </c>
      <c r="Q239" s="5">
        <v>0.82777777777777783</v>
      </c>
      <c r="R239" s="2">
        <v>0</v>
      </c>
      <c r="S239" s="2">
        <v>0</v>
      </c>
      <c r="T239" s="2">
        <v>0</v>
      </c>
      <c r="U239" s="15">
        <v>1</v>
      </c>
    </row>
    <row r="240" spans="1:21" ht="13.5" thickBot="1">
      <c r="A240" s="6" t="s">
        <v>16</v>
      </c>
      <c r="B240" s="7">
        <v>0</v>
      </c>
      <c r="C240" s="7">
        <v>0</v>
      </c>
      <c r="D240" s="7">
        <v>-2</v>
      </c>
      <c r="E240" s="7">
        <v>4</v>
      </c>
      <c r="F240" s="7">
        <v>4</v>
      </c>
      <c r="G240" s="7">
        <v>1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23</v>
      </c>
      <c r="N240" s="8">
        <v>0.6479166666666667</v>
      </c>
      <c r="O240" s="8">
        <v>0</v>
      </c>
      <c r="P240" s="8">
        <v>3.9583333333333331E-2</v>
      </c>
      <c r="Q240" s="8">
        <v>0.60833333333333328</v>
      </c>
      <c r="R240" s="7">
        <v>0</v>
      </c>
      <c r="S240" s="7">
        <v>0</v>
      </c>
      <c r="T240" s="7">
        <v>0</v>
      </c>
      <c r="U240" s="15">
        <v>1</v>
      </c>
    </row>
    <row r="241" spans="1:21">
      <c r="U241" s="15">
        <v>1</v>
      </c>
    </row>
    <row r="242" spans="1:21">
      <c r="A242" t="s">
        <v>67</v>
      </c>
      <c r="U242" s="15">
        <v>1</v>
      </c>
    </row>
    <row r="243" spans="1:21" ht="13.5" thickBot="1">
      <c r="A243" s="1" t="s">
        <v>0</v>
      </c>
      <c r="B243" s="2">
        <v>0</v>
      </c>
      <c r="C243" s="2">
        <v>1</v>
      </c>
      <c r="D243" s="2">
        <v>-1</v>
      </c>
      <c r="E243" s="2">
        <v>3</v>
      </c>
      <c r="F243" s="2">
        <v>3</v>
      </c>
      <c r="G243" s="2">
        <v>2</v>
      </c>
      <c r="H243" s="2">
        <v>0</v>
      </c>
      <c r="I243" s="2">
        <v>0</v>
      </c>
      <c r="J243" s="2">
        <v>1</v>
      </c>
      <c r="K243" s="2">
        <v>0</v>
      </c>
      <c r="L243" s="2">
        <v>0</v>
      </c>
      <c r="M243" s="2">
        <v>39</v>
      </c>
      <c r="N243" s="4">
        <v>1.2715277777777778</v>
      </c>
      <c r="O243" s="5">
        <v>0.13194444444444445</v>
      </c>
      <c r="P243" s="5">
        <v>3.7499999999999999E-2</v>
      </c>
      <c r="Q243" s="4">
        <v>1.1020833333333333</v>
      </c>
      <c r="R243" s="2">
        <v>0</v>
      </c>
      <c r="S243" s="2">
        <v>0</v>
      </c>
      <c r="T243" s="2">
        <v>0</v>
      </c>
      <c r="U243" s="15">
        <v>1</v>
      </c>
    </row>
    <row r="244" spans="1:21" ht="13.5" thickBot="1">
      <c r="A244" s="6" t="s">
        <v>66</v>
      </c>
      <c r="B244" s="7">
        <v>0</v>
      </c>
      <c r="C244" s="7">
        <v>2</v>
      </c>
      <c r="D244" s="7">
        <v>2</v>
      </c>
      <c r="E244" s="7">
        <v>3</v>
      </c>
      <c r="F244" s="7">
        <v>3</v>
      </c>
      <c r="G244" s="7">
        <v>2</v>
      </c>
      <c r="H244" s="7">
        <v>0</v>
      </c>
      <c r="I244" s="7">
        <v>0</v>
      </c>
      <c r="J244" s="7">
        <v>2</v>
      </c>
      <c r="K244" s="7">
        <v>0</v>
      </c>
      <c r="L244" s="7">
        <v>1</v>
      </c>
      <c r="M244" s="7">
        <v>34</v>
      </c>
      <c r="N244" s="8">
        <v>0.95000000000000007</v>
      </c>
      <c r="O244" s="8">
        <v>9.3055555555555558E-2</v>
      </c>
      <c r="P244" s="8">
        <v>6.5277777777777782E-2</v>
      </c>
      <c r="Q244" s="8">
        <v>0.79166666666666663</v>
      </c>
      <c r="R244" s="7">
        <v>0</v>
      </c>
      <c r="S244" s="7">
        <v>0</v>
      </c>
      <c r="T244" s="7">
        <v>0</v>
      </c>
      <c r="U244" s="15">
        <v>1</v>
      </c>
    </row>
    <row r="245" spans="1:21" ht="13.5" thickBot="1">
      <c r="A245" s="1" t="s">
        <v>1</v>
      </c>
      <c r="B245" s="2">
        <v>0</v>
      </c>
      <c r="C245" s="2">
        <v>0</v>
      </c>
      <c r="D245" s="2">
        <v>0</v>
      </c>
      <c r="E245" s="2">
        <v>1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21</v>
      </c>
      <c r="N245" s="5">
        <v>0.64236111111111105</v>
      </c>
      <c r="O245" s="5">
        <v>0.1173611111111111</v>
      </c>
      <c r="P245" s="5">
        <v>0</v>
      </c>
      <c r="Q245" s="5">
        <v>0.52500000000000002</v>
      </c>
      <c r="R245" s="2">
        <v>0</v>
      </c>
      <c r="S245" s="2">
        <v>0</v>
      </c>
      <c r="T245" s="2">
        <v>0</v>
      </c>
      <c r="U245" s="15">
        <v>1</v>
      </c>
    </row>
    <row r="246" spans="1:21" ht="13.5" thickBot="1">
      <c r="A246" s="6" t="s">
        <v>2</v>
      </c>
      <c r="B246" s="7">
        <v>0</v>
      </c>
      <c r="C246" s="7">
        <v>1</v>
      </c>
      <c r="D246" s="7">
        <v>0</v>
      </c>
      <c r="E246" s="7">
        <v>5</v>
      </c>
      <c r="F246" s="7">
        <v>5</v>
      </c>
      <c r="G246" s="7">
        <v>1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21</v>
      </c>
      <c r="N246" s="8">
        <v>0.7416666666666667</v>
      </c>
      <c r="O246" s="8">
        <v>0.1173611111111111</v>
      </c>
      <c r="P246" s="8">
        <v>3.4027777777777775E-2</v>
      </c>
      <c r="Q246" s="8">
        <v>0.59027777777777779</v>
      </c>
      <c r="R246" s="7">
        <v>8</v>
      </c>
      <c r="S246" s="7">
        <v>5</v>
      </c>
      <c r="T246" s="7">
        <v>61.5</v>
      </c>
      <c r="U246" s="15">
        <v>1</v>
      </c>
    </row>
    <row r="247" spans="1:21" ht="13.5" thickBot="1">
      <c r="A247" s="1" t="s">
        <v>55</v>
      </c>
      <c r="B247" s="2">
        <v>1</v>
      </c>
      <c r="C247" s="2">
        <v>0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2</v>
      </c>
      <c r="L247" s="2">
        <v>1</v>
      </c>
      <c r="M247" s="2">
        <v>20</v>
      </c>
      <c r="N247" s="5">
        <v>0.55208333333333337</v>
      </c>
      <c r="O247" s="5">
        <v>0.12013888888888889</v>
      </c>
      <c r="P247" s="5">
        <v>0</v>
      </c>
      <c r="Q247" s="5">
        <v>0.43194444444444446</v>
      </c>
      <c r="R247" s="2">
        <v>0</v>
      </c>
      <c r="S247" s="2">
        <v>0</v>
      </c>
      <c r="T247" s="2">
        <v>0</v>
      </c>
      <c r="U247" s="15">
        <v>1</v>
      </c>
    </row>
    <row r="248" spans="1:21" ht="13.5" thickBot="1">
      <c r="A248" s="6" t="s">
        <v>4</v>
      </c>
      <c r="B248" s="7">
        <v>2</v>
      </c>
      <c r="C248" s="7">
        <v>1</v>
      </c>
      <c r="D248" s="7">
        <v>1</v>
      </c>
      <c r="E248" s="7">
        <v>4</v>
      </c>
      <c r="F248" s="7">
        <v>2</v>
      </c>
      <c r="G248" s="7">
        <v>1</v>
      </c>
      <c r="H248" s="7">
        <v>0</v>
      </c>
      <c r="I248" s="7">
        <v>0</v>
      </c>
      <c r="J248" s="7">
        <v>1</v>
      </c>
      <c r="K248" s="7">
        <v>0</v>
      </c>
      <c r="L248" s="7">
        <v>1</v>
      </c>
      <c r="M248" s="7">
        <v>26</v>
      </c>
      <c r="N248" s="8">
        <v>0.84375</v>
      </c>
      <c r="O248" s="8">
        <v>0.10555555555555556</v>
      </c>
      <c r="P248" s="8">
        <v>9.0277777777777787E-3</v>
      </c>
      <c r="Q248" s="8">
        <v>0.72916666666666663</v>
      </c>
      <c r="R248" s="7">
        <v>0</v>
      </c>
      <c r="S248" s="7">
        <v>0</v>
      </c>
      <c r="T248" s="7">
        <v>0</v>
      </c>
      <c r="U248" s="15">
        <v>1</v>
      </c>
    </row>
    <row r="249" spans="1:21" ht="13.5" thickBot="1">
      <c r="A249" s="1" t="s">
        <v>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7</v>
      </c>
      <c r="N249" s="5">
        <v>0.31666666666666665</v>
      </c>
      <c r="O249" s="5">
        <v>0</v>
      </c>
      <c r="P249" s="5">
        <v>0</v>
      </c>
      <c r="Q249" s="5">
        <v>0.31666666666666665</v>
      </c>
      <c r="R249" s="2">
        <v>0</v>
      </c>
      <c r="S249" s="2">
        <v>0</v>
      </c>
      <c r="T249" s="2">
        <v>0</v>
      </c>
      <c r="U249" s="15">
        <v>1</v>
      </c>
    </row>
    <row r="250" spans="1:21" ht="13.5" thickBot="1">
      <c r="A250" s="6" t="s">
        <v>6</v>
      </c>
      <c r="B250" s="7">
        <v>0</v>
      </c>
      <c r="C250" s="7">
        <v>1</v>
      </c>
      <c r="D250" s="7">
        <v>1</v>
      </c>
      <c r="E250" s="7">
        <v>1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2</v>
      </c>
      <c r="L250" s="7">
        <v>0</v>
      </c>
      <c r="M250" s="7">
        <v>26</v>
      </c>
      <c r="N250" s="8">
        <v>0.79722222222222217</v>
      </c>
      <c r="O250" s="8">
        <v>0.10555555555555556</v>
      </c>
      <c r="P250" s="8">
        <v>3.6805555555555557E-2</v>
      </c>
      <c r="Q250" s="8">
        <v>0.65486111111111112</v>
      </c>
      <c r="R250" s="7">
        <v>1</v>
      </c>
      <c r="S250" s="7">
        <v>1</v>
      </c>
      <c r="T250" s="7">
        <v>50</v>
      </c>
      <c r="U250" s="15">
        <v>1</v>
      </c>
    </row>
    <row r="251" spans="1:21" ht="13.5" thickBot="1">
      <c r="A251" s="1" t="s">
        <v>25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1</v>
      </c>
      <c r="L251" s="2">
        <v>0</v>
      </c>
      <c r="M251" s="2">
        <v>11</v>
      </c>
      <c r="N251" s="5">
        <v>0.3840277777777778</v>
      </c>
      <c r="O251" s="5">
        <v>0</v>
      </c>
      <c r="P251" s="5">
        <v>0</v>
      </c>
      <c r="Q251" s="5">
        <v>0.3840277777777778</v>
      </c>
      <c r="R251" s="2">
        <v>1</v>
      </c>
      <c r="S251" s="2">
        <v>0</v>
      </c>
      <c r="T251" s="2">
        <v>100</v>
      </c>
      <c r="U251" s="15">
        <v>1</v>
      </c>
    </row>
    <row r="252" spans="1:21" ht="13.5" thickBot="1">
      <c r="A252" s="6" t="s">
        <v>20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1</v>
      </c>
      <c r="H252" s="7">
        <v>1</v>
      </c>
      <c r="I252" s="7">
        <v>2</v>
      </c>
      <c r="J252" s="7">
        <v>0</v>
      </c>
      <c r="K252" s="7">
        <v>0</v>
      </c>
      <c r="L252" s="7">
        <v>0</v>
      </c>
      <c r="M252" s="7">
        <v>11</v>
      </c>
      <c r="N252" s="8">
        <v>0.35000000000000003</v>
      </c>
      <c r="O252" s="8">
        <v>0</v>
      </c>
      <c r="P252" s="8">
        <v>0</v>
      </c>
      <c r="Q252" s="8">
        <v>0.35000000000000003</v>
      </c>
      <c r="R252" s="7">
        <v>0</v>
      </c>
      <c r="S252" s="7">
        <v>0</v>
      </c>
      <c r="T252" s="7">
        <v>0</v>
      </c>
      <c r="U252" s="15">
        <v>1</v>
      </c>
    </row>
    <row r="253" spans="1:21" ht="13.5" thickBot="1">
      <c r="A253" s="1" t="s">
        <v>7</v>
      </c>
      <c r="B253" s="2">
        <v>0</v>
      </c>
      <c r="C253" s="2">
        <v>0</v>
      </c>
      <c r="D253" s="2">
        <v>0</v>
      </c>
      <c r="E253" s="2">
        <v>2</v>
      </c>
      <c r="F253" s="2">
        <v>2</v>
      </c>
      <c r="G253" s="2">
        <v>0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20</v>
      </c>
      <c r="N253" s="5">
        <v>0.62847222222222221</v>
      </c>
      <c r="O253" s="5">
        <v>2.0833333333333333E-3</v>
      </c>
      <c r="P253" s="5">
        <v>0</v>
      </c>
      <c r="Q253" s="5">
        <v>0.62638888888888888</v>
      </c>
      <c r="R253" s="2">
        <v>1</v>
      </c>
      <c r="S253" s="2">
        <v>0</v>
      </c>
      <c r="T253" s="2">
        <v>100</v>
      </c>
      <c r="U253" s="15">
        <v>1</v>
      </c>
    </row>
    <row r="254" spans="1:21" ht="13.5" thickBot="1">
      <c r="A254" s="6" t="s">
        <v>9</v>
      </c>
      <c r="B254" s="7">
        <v>0</v>
      </c>
      <c r="C254" s="7">
        <v>0</v>
      </c>
      <c r="D254" s="7">
        <v>0</v>
      </c>
      <c r="E254" s="7">
        <v>1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2</v>
      </c>
      <c r="L254" s="7">
        <v>0</v>
      </c>
      <c r="M254" s="7">
        <v>21</v>
      </c>
      <c r="N254" s="8">
        <v>0.64930555555555558</v>
      </c>
      <c r="O254" s="8">
        <v>2.0833333333333333E-3</v>
      </c>
      <c r="P254" s="8">
        <v>3.7499999999999999E-2</v>
      </c>
      <c r="Q254" s="8">
        <v>0.60972222222222217</v>
      </c>
      <c r="R254" s="7">
        <v>2</v>
      </c>
      <c r="S254" s="7">
        <v>2</v>
      </c>
      <c r="T254" s="7">
        <v>50</v>
      </c>
      <c r="U254" s="15">
        <v>1</v>
      </c>
    </row>
    <row r="255" spans="1:21" ht="13.5" thickBot="1">
      <c r="A255" s="1" t="s">
        <v>10</v>
      </c>
      <c r="B255" s="2">
        <v>0</v>
      </c>
      <c r="C255" s="2">
        <v>0</v>
      </c>
      <c r="D255" s="2">
        <v>-1</v>
      </c>
      <c r="E255" s="2">
        <v>0</v>
      </c>
      <c r="F255" s="2">
        <v>0</v>
      </c>
      <c r="G255" s="2">
        <v>3</v>
      </c>
      <c r="H255" s="2">
        <v>1</v>
      </c>
      <c r="I255" s="2">
        <v>2</v>
      </c>
      <c r="J255" s="2">
        <v>1</v>
      </c>
      <c r="K255" s="2">
        <v>2</v>
      </c>
      <c r="L255" s="2">
        <v>1</v>
      </c>
      <c r="M255" s="2">
        <v>36</v>
      </c>
      <c r="N255" s="4">
        <v>1.1104166666666666</v>
      </c>
      <c r="O255" s="5">
        <v>8.0555555555555561E-2</v>
      </c>
      <c r="P255" s="5">
        <v>3.7499999999999999E-2</v>
      </c>
      <c r="Q255" s="5">
        <v>0.99236111111111114</v>
      </c>
      <c r="R255" s="2">
        <v>0</v>
      </c>
      <c r="S255" s="2">
        <v>0</v>
      </c>
      <c r="T255" s="2">
        <v>0</v>
      </c>
      <c r="U255" s="15">
        <v>1</v>
      </c>
    </row>
    <row r="256" spans="1:21" ht="13.5" thickBot="1">
      <c r="A256" s="6" t="s">
        <v>12</v>
      </c>
      <c r="B256" s="7">
        <v>1</v>
      </c>
      <c r="C256" s="7">
        <v>0</v>
      </c>
      <c r="D256" s="7">
        <v>1</v>
      </c>
      <c r="E256" s="7">
        <v>2</v>
      </c>
      <c r="F256" s="7">
        <v>1</v>
      </c>
      <c r="G256" s="7">
        <v>2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23</v>
      </c>
      <c r="N256" s="8">
        <v>0.77708333333333324</v>
      </c>
      <c r="O256" s="8">
        <v>0.10555555555555556</v>
      </c>
      <c r="P256" s="8">
        <v>5.6250000000000001E-2</v>
      </c>
      <c r="Q256" s="8">
        <v>0.61527777777777781</v>
      </c>
      <c r="R256" s="7">
        <v>3</v>
      </c>
      <c r="S256" s="7">
        <v>7</v>
      </c>
      <c r="T256" s="7">
        <v>30</v>
      </c>
      <c r="U256" s="15">
        <v>1</v>
      </c>
    </row>
    <row r="257" spans="1:21" ht="13.5" thickBot="1">
      <c r="A257" s="1" t="s">
        <v>14</v>
      </c>
      <c r="B257" s="2">
        <v>0</v>
      </c>
      <c r="C257" s="2">
        <v>2</v>
      </c>
      <c r="D257" s="2">
        <v>0</v>
      </c>
      <c r="E257" s="2">
        <v>1</v>
      </c>
      <c r="F257" s="2">
        <v>1</v>
      </c>
      <c r="G257" s="2">
        <v>0</v>
      </c>
      <c r="H257" s="2">
        <v>0</v>
      </c>
      <c r="I257" s="2">
        <v>0</v>
      </c>
      <c r="J257" s="2">
        <v>1</v>
      </c>
      <c r="K257" s="2">
        <v>1</v>
      </c>
      <c r="L257" s="2">
        <v>0</v>
      </c>
      <c r="M257" s="2">
        <v>25</v>
      </c>
      <c r="N257" s="5">
        <v>0.71527777777777779</v>
      </c>
      <c r="O257" s="5">
        <v>0.10277777777777779</v>
      </c>
      <c r="P257" s="5">
        <v>1.2499999999999999E-2</v>
      </c>
      <c r="Q257" s="5">
        <v>0.6</v>
      </c>
      <c r="R257" s="2">
        <v>9</v>
      </c>
      <c r="S257" s="2">
        <v>6</v>
      </c>
      <c r="T257" s="2">
        <v>60</v>
      </c>
      <c r="U257" s="15">
        <v>1</v>
      </c>
    </row>
    <row r="258" spans="1:21" ht="13.5" thickBot="1">
      <c r="A258" s="6" t="s">
        <v>15</v>
      </c>
      <c r="B258" s="7">
        <v>0</v>
      </c>
      <c r="C258" s="7">
        <v>0</v>
      </c>
      <c r="D258" s="7">
        <v>2</v>
      </c>
      <c r="E258" s="7">
        <v>0</v>
      </c>
      <c r="F258" s="7">
        <v>0</v>
      </c>
      <c r="G258" s="7">
        <v>5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36</v>
      </c>
      <c r="N258" s="9">
        <v>1.1791666666666667</v>
      </c>
      <c r="O258" s="8">
        <v>3.888888888888889E-2</v>
      </c>
      <c r="P258" s="8">
        <v>6.5277777777777782E-2</v>
      </c>
      <c r="Q258" s="9">
        <v>1.075</v>
      </c>
      <c r="R258" s="7">
        <v>0</v>
      </c>
      <c r="S258" s="7">
        <v>0</v>
      </c>
      <c r="T258" s="7">
        <v>0</v>
      </c>
      <c r="U258" s="15">
        <v>1</v>
      </c>
    </row>
    <row r="259" spans="1:21" ht="13.5" thickBot="1">
      <c r="A259" s="1" t="s">
        <v>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</v>
      </c>
      <c r="K259" s="2">
        <v>0</v>
      </c>
      <c r="L259" s="2">
        <v>1</v>
      </c>
      <c r="M259" s="2">
        <v>2</v>
      </c>
      <c r="N259" s="5">
        <v>6.6666666666666666E-2</v>
      </c>
      <c r="O259" s="5">
        <v>0</v>
      </c>
      <c r="P259" s="5">
        <v>0</v>
      </c>
      <c r="Q259" s="5">
        <v>6.6666666666666666E-2</v>
      </c>
      <c r="R259" s="2">
        <v>0</v>
      </c>
      <c r="S259" s="2">
        <v>0</v>
      </c>
      <c r="T259" s="2">
        <v>0</v>
      </c>
      <c r="U259" s="15">
        <v>1</v>
      </c>
    </row>
    <row r="260" spans="1:21" ht="13.5" thickBot="1">
      <c r="A260" s="6" t="s">
        <v>17</v>
      </c>
      <c r="B260" s="7">
        <v>0</v>
      </c>
      <c r="C260" s="7">
        <v>0</v>
      </c>
      <c r="D260" s="7">
        <v>0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2</v>
      </c>
      <c r="K260" s="7">
        <v>0</v>
      </c>
      <c r="L260" s="7">
        <v>0</v>
      </c>
      <c r="M260" s="7">
        <v>12</v>
      </c>
      <c r="N260" s="8">
        <v>0.34236111111111112</v>
      </c>
      <c r="O260" s="8">
        <v>2.0833333333333333E-3</v>
      </c>
      <c r="P260" s="8">
        <v>0</v>
      </c>
      <c r="Q260" s="8">
        <v>0.34027777777777773</v>
      </c>
      <c r="R260" s="7">
        <v>1</v>
      </c>
      <c r="S260" s="7">
        <v>2</v>
      </c>
      <c r="T260" s="7">
        <v>33.299999999999997</v>
      </c>
      <c r="U260" s="15">
        <v>1</v>
      </c>
    </row>
    <row r="261" spans="1:21">
      <c r="U261" s="15">
        <v>1</v>
      </c>
    </row>
    <row r="262" spans="1:21">
      <c r="A262" t="s">
        <v>68</v>
      </c>
      <c r="U262" s="15">
        <v>1</v>
      </c>
    </row>
    <row r="263" spans="1:21" ht="13.5" thickBot="1">
      <c r="A263" s="1" t="s">
        <v>0</v>
      </c>
      <c r="B263" s="2">
        <v>0</v>
      </c>
      <c r="C263" s="2">
        <v>0</v>
      </c>
      <c r="D263" s="2">
        <v>-2</v>
      </c>
      <c r="E263" s="2">
        <v>2</v>
      </c>
      <c r="F263" s="2">
        <v>2</v>
      </c>
      <c r="G263" s="2">
        <v>1</v>
      </c>
      <c r="H263" s="2">
        <v>0</v>
      </c>
      <c r="I263" s="2">
        <v>0</v>
      </c>
      <c r="J263" s="2">
        <v>1</v>
      </c>
      <c r="K263" s="2">
        <v>2</v>
      </c>
      <c r="L263" s="2">
        <v>1</v>
      </c>
      <c r="M263" s="2">
        <v>28</v>
      </c>
      <c r="N263" s="4">
        <v>1.1333333333333333</v>
      </c>
      <c r="O263" s="5">
        <v>9.375E-2</v>
      </c>
      <c r="P263" s="5">
        <v>9.375E-2</v>
      </c>
      <c r="Q263" s="5">
        <v>0.9458333333333333</v>
      </c>
      <c r="R263" s="2">
        <v>0</v>
      </c>
      <c r="S263" s="2">
        <v>0</v>
      </c>
      <c r="T263" s="2">
        <v>0</v>
      </c>
      <c r="U263" s="15">
        <v>1</v>
      </c>
    </row>
    <row r="264" spans="1:21" ht="13.5" thickBot="1">
      <c r="A264" s="6" t="s">
        <v>66</v>
      </c>
      <c r="B264" s="7">
        <v>0</v>
      </c>
      <c r="C264" s="7">
        <v>1</v>
      </c>
      <c r="D264" s="7">
        <v>-1</v>
      </c>
      <c r="E264" s="7">
        <v>1</v>
      </c>
      <c r="F264" s="7">
        <v>1</v>
      </c>
      <c r="G264" s="7">
        <v>1</v>
      </c>
      <c r="H264" s="7">
        <v>0</v>
      </c>
      <c r="I264" s="7">
        <v>0</v>
      </c>
      <c r="J264" s="7">
        <v>0</v>
      </c>
      <c r="K264" s="7">
        <v>2</v>
      </c>
      <c r="L264" s="7">
        <v>2</v>
      </c>
      <c r="M264" s="7">
        <v>24</v>
      </c>
      <c r="N264" s="8">
        <v>0.81111111111111101</v>
      </c>
      <c r="O264" s="8">
        <v>4.2361111111111106E-2</v>
      </c>
      <c r="P264" s="8">
        <v>0.11944444444444445</v>
      </c>
      <c r="Q264" s="8">
        <v>0.64930555555555558</v>
      </c>
      <c r="R264" s="7">
        <v>0</v>
      </c>
      <c r="S264" s="7">
        <v>0</v>
      </c>
      <c r="T264" s="7">
        <v>0</v>
      </c>
      <c r="U264" s="15">
        <v>1</v>
      </c>
    </row>
    <row r="265" spans="1:21" ht="13.5" thickBot="1">
      <c r="A265" s="1" t="s">
        <v>1</v>
      </c>
      <c r="B265" s="2">
        <v>1</v>
      </c>
      <c r="C265" s="2">
        <v>0</v>
      </c>
      <c r="D265" s="2">
        <v>0</v>
      </c>
      <c r="E265" s="2">
        <v>5</v>
      </c>
      <c r="F265" s="2">
        <v>4</v>
      </c>
      <c r="G265" s="2">
        <v>1</v>
      </c>
      <c r="H265" s="2">
        <v>0</v>
      </c>
      <c r="I265" s="2">
        <v>0</v>
      </c>
      <c r="J265" s="2">
        <v>2</v>
      </c>
      <c r="K265" s="2">
        <v>0</v>
      </c>
      <c r="L265" s="2">
        <v>4</v>
      </c>
      <c r="M265" s="2">
        <v>22</v>
      </c>
      <c r="N265" s="5">
        <v>0.74513888888888891</v>
      </c>
      <c r="O265" s="5">
        <v>7.2222222222222229E-2</v>
      </c>
      <c r="P265" s="5">
        <v>0</v>
      </c>
      <c r="Q265" s="5">
        <v>0.67291666666666661</v>
      </c>
      <c r="R265" s="2">
        <v>0</v>
      </c>
      <c r="S265" s="2">
        <v>0</v>
      </c>
      <c r="T265" s="2">
        <v>0</v>
      </c>
      <c r="U265" s="15">
        <v>1</v>
      </c>
    </row>
    <row r="266" spans="1:21" ht="13.5" thickBot="1">
      <c r="A266" s="6" t="s">
        <v>2</v>
      </c>
      <c r="B266" s="7">
        <v>0</v>
      </c>
      <c r="C266" s="7">
        <v>0</v>
      </c>
      <c r="D266" s="7">
        <v>-3</v>
      </c>
      <c r="E266" s="7">
        <v>1</v>
      </c>
      <c r="F266" s="7">
        <v>1</v>
      </c>
      <c r="G266" s="7">
        <v>1</v>
      </c>
      <c r="H266" s="7">
        <v>1</v>
      </c>
      <c r="I266" s="7">
        <v>2</v>
      </c>
      <c r="J266" s="7">
        <v>1</v>
      </c>
      <c r="K266" s="7">
        <v>0</v>
      </c>
      <c r="L266" s="7">
        <v>1</v>
      </c>
      <c r="M266" s="7">
        <v>25</v>
      </c>
      <c r="N266" s="8">
        <v>0.69791666666666663</v>
      </c>
      <c r="O266" s="8">
        <v>5.2083333333333336E-2</v>
      </c>
      <c r="P266" s="8">
        <v>2.9166666666666664E-2</v>
      </c>
      <c r="Q266" s="8">
        <v>0.6166666666666667</v>
      </c>
      <c r="R266" s="7">
        <v>7</v>
      </c>
      <c r="S266" s="7">
        <v>5</v>
      </c>
      <c r="T266" s="7">
        <v>58.3</v>
      </c>
      <c r="U266" s="15">
        <v>1</v>
      </c>
    </row>
    <row r="267" spans="1:21" ht="13.5" thickBot="1">
      <c r="A267" s="1" t="s">
        <v>55</v>
      </c>
      <c r="B267" s="2">
        <v>1</v>
      </c>
      <c r="C267" s="2">
        <v>0</v>
      </c>
      <c r="D267" s="2">
        <v>1</v>
      </c>
      <c r="E267" s="2">
        <v>2</v>
      </c>
      <c r="F267" s="2">
        <v>1</v>
      </c>
      <c r="G267" s="2">
        <v>0</v>
      </c>
      <c r="H267" s="2">
        <v>0</v>
      </c>
      <c r="I267" s="2">
        <v>0</v>
      </c>
      <c r="J267" s="2">
        <v>1</v>
      </c>
      <c r="K267" s="2">
        <v>1</v>
      </c>
      <c r="L267" s="2">
        <v>0</v>
      </c>
      <c r="M267" s="2">
        <v>20</v>
      </c>
      <c r="N267" s="5">
        <v>0.56597222222222221</v>
      </c>
      <c r="O267" s="5">
        <v>4.2361111111111106E-2</v>
      </c>
      <c r="P267" s="5">
        <v>0</v>
      </c>
      <c r="Q267" s="5">
        <v>0.52361111111111114</v>
      </c>
      <c r="R267" s="2">
        <v>0</v>
      </c>
      <c r="S267" s="2">
        <v>0</v>
      </c>
      <c r="T267" s="2">
        <v>0</v>
      </c>
      <c r="U267" s="15">
        <v>1</v>
      </c>
    </row>
    <row r="268" spans="1:21" ht="13.5" thickBot="1">
      <c r="A268" s="6" t="s">
        <v>4</v>
      </c>
      <c r="B268" s="7">
        <v>1</v>
      </c>
      <c r="C268" s="7">
        <v>0</v>
      </c>
      <c r="D268" s="7">
        <v>0</v>
      </c>
      <c r="E268" s="7">
        <v>3</v>
      </c>
      <c r="F268" s="7">
        <v>2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1</v>
      </c>
      <c r="M268" s="7">
        <v>24</v>
      </c>
      <c r="N268" s="8">
        <v>0.8666666666666667</v>
      </c>
      <c r="O268" s="8">
        <v>6.3888888888888884E-2</v>
      </c>
      <c r="P268" s="8">
        <v>4.5138888888888888E-2</v>
      </c>
      <c r="Q268" s="8">
        <v>0.75763888888888886</v>
      </c>
      <c r="R268" s="7">
        <v>1</v>
      </c>
      <c r="S268" s="7">
        <v>0</v>
      </c>
      <c r="T268" s="7">
        <v>100</v>
      </c>
      <c r="U268" s="15">
        <v>1</v>
      </c>
    </row>
    <row r="269" spans="1:21" ht="13.5" thickBot="1">
      <c r="A269" s="1" t="s">
        <v>60</v>
      </c>
      <c r="B269" s="2">
        <v>0</v>
      </c>
      <c r="C269" s="2">
        <v>1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20</v>
      </c>
      <c r="N269" s="5">
        <v>0.53472222222222221</v>
      </c>
      <c r="O269" s="5">
        <v>0</v>
      </c>
      <c r="P269" s="5">
        <v>4.6527777777777779E-2</v>
      </c>
      <c r="Q269" s="5">
        <v>0.48819444444444443</v>
      </c>
      <c r="R269" s="2">
        <v>0</v>
      </c>
      <c r="S269" s="2">
        <v>0</v>
      </c>
      <c r="T269" s="2">
        <v>0</v>
      </c>
      <c r="U269" s="15">
        <v>1</v>
      </c>
    </row>
    <row r="270" spans="1:21" ht="13.5" thickBot="1">
      <c r="A270" s="6" t="s">
        <v>6</v>
      </c>
      <c r="B270" s="7">
        <v>0</v>
      </c>
      <c r="C270" s="7">
        <v>0</v>
      </c>
      <c r="D270" s="7">
        <v>-3</v>
      </c>
      <c r="E270" s="7">
        <v>3</v>
      </c>
      <c r="F270" s="7">
        <v>3</v>
      </c>
      <c r="G270" s="7">
        <v>1</v>
      </c>
      <c r="H270" s="7">
        <v>0</v>
      </c>
      <c r="I270" s="7">
        <v>0</v>
      </c>
      <c r="J270" s="7">
        <v>1</v>
      </c>
      <c r="K270" s="7">
        <v>0</v>
      </c>
      <c r="L270" s="7">
        <v>1</v>
      </c>
      <c r="M270" s="7">
        <v>28</v>
      </c>
      <c r="N270" s="8">
        <v>0.91736111111111107</v>
      </c>
      <c r="O270" s="8">
        <v>7.6388888888888895E-2</v>
      </c>
      <c r="P270" s="8">
        <v>0.11180555555555556</v>
      </c>
      <c r="Q270" s="8">
        <v>0.72916666666666663</v>
      </c>
      <c r="R270" s="7">
        <v>1</v>
      </c>
      <c r="S270" s="7">
        <v>2</v>
      </c>
      <c r="T270" s="7">
        <v>33.299999999999997</v>
      </c>
      <c r="U270" s="15">
        <v>1</v>
      </c>
    </row>
    <row r="271" spans="1:21" ht="13.5" thickBot="1">
      <c r="A271" s="1" t="s">
        <v>25</v>
      </c>
      <c r="B271" s="2">
        <v>0</v>
      </c>
      <c r="C271" s="2">
        <v>0</v>
      </c>
      <c r="D271" s="2">
        <v>0</v>
      </c>
      <c r="E271" s="2">
        <v>1</v>
      </c>
      <c r="F271" s="2">
        <v>1</v>
      </c>
      <c r="G271" s="2">
        <v>0</v>
      </c>
      <c r="H271" s="2">
        <v>1</v>
      </c>
      <c r="I271" s="2">
        <v>2</v>
      </c>
      <c r="J271" s="2">
        <v>3</v>
      </c>
      <c r="K271" s="2">
        <v>0</v>
      </c>
      <c r="L271" s="2">
        <v>1</v>
      </c>
      <c r="M271" s="2">
        <v>9</v>
      </c>
      <c r="N271" s="5">
        <v>0.29791666666666666</v>
      </c>
      <c r="O271" s="5">
        <v>0</v>
      </c>
      <c r="P271" s="5">
        <v>1.7361111111111112E-2</v>
      </c>
      <c r="Q271" s="5">
        <v>0.28055555555555556</v>
      </c>
      <c r="R271" s="2">
        <v>0</v>
      </c>
      <c r="S271" s="2">
        <v>0</v>
      </c>
      <c r="T271" s="2">
        <v>0</v>
      </c>
      <c r="U271" s="15">
        <v>1</v>
      </c>
    </row>
    <row r="272" spans="1:21" ht="13.5" thickBot="1">
      <c r="A272" s="6" t="s">
        <v>20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1</v>
      </c>
      <c r="K272" s="7">
        <v>0</v>
      </c>
      <c r="L272" s="7">
        <v>0</v>
      </c>
      <c r="M272" s="7">
        <v>9</v>
      </c>
      <c r="N272" s="8">
        <v>0.25069444444444444</v>
      </c>
      <c r="O272" s="8">
        <v>0</v>
      </c>
      <c r="P272" s="8">
        <v>1.7361111111111112E-2</v>
      </c>
      <c r="Q272" s="8">
        <v>0.23333333333333331</v>
      </c>
      <c r="R272" s="7">
        <v>0</v>
      </c>
      <c r="S272" s="7">
        <v>0</v>
      </c>
      <c r="T272" s="7">
        <v>0</v>
      </c>
      <c r="U272" s="15">
        <v>1</v>
      </c>
    </row>
    <row r="273" spans="1:21" ht="13.5" thickBot="1">
      <c r="A273" s="1" t="s">
        <v>7</v>
      </c>
      <c r="B273" s="2">
        <v>0</v>
      </c>
      <c r="C273" s="2">
        <v>1</v>
      </c>
      <c r="D273" s="2">
        <v>1</v>
      </c>
      <c r="E273" s="2">
        <v>4</v>
      </c>
      <c r="F273" s="2">
        <v>4</v>
      </c>
      <c r="G273" s="2">
        <v>1</v>
      </c>
      <c r="H273" s="2">
        <v>0</v>
      </c>
      <c r="I273" s="2">
        <v>0</v>
      </c>
      <c r="J273" s="2">
        <v>2</v>
      </c>
      <c r="K273" s="2">
        <v>0</v>
      </c>
      <c r="L273" s="2">
        <v>0</v>
      </c>
      <c r="M273" s="2">
        <v>16</v>
      </c>
      <c r="N273" s="5">
        <v>0.5131944444444444</v>
      </c>
      <c r="O273" s="5">
        <v>0</v>
      </c>
      <c r="P273" s="5">
        <v>0</v>
      </c>
      <c r="Q273" s="5">
        <v>0.5131944444444444</v>
      </c>
      <c r="R273" s="2">
        <v>0</v>
      </c>
      <c r="S273" s="2">
        <v>0</v>
      </c>
      <c r="T273" s="2">
        <v>0</v>
      </c>
      <c r="U273" s="15">
        <v>1</v>
      </c>
    </row>
    <row r="274" spans="1:21" ht="13.5" thickBot="1">
      <c r="A274" s="6" t="s">
        <v>9</v>
      </c>
      <c r="B274" s="7">
        <v>0</v>
      </c>
      <c r="C274" s="7">
        <v>1</v>
      </c>
      <c r="D274" s="7">
        <v>2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2</v>
      </c>
      <c r="K274" s="7">
        <v>1</v>
      </c>
      <c r="L274" s="7">
        <v>2</v>
      </c>
      <c r="M274" s="7">
        <v>19</v>
      </c>
      <c r="N274" s="8">
        <v>0.53611111111111109</v>
      </c>
      <c r="O274" s="8">
        <v>1.7361111111111112E-2</v>
      </c>
      <c r="P274" s="8">
        <v>8.0555555555555561E-2</v>
      </c>
      <c r="Q274" s="8">
        <v>0.4381944444444445</v>
      </c>
      <c r="R274" s="7">
        <v>1</v>
      </c>
      <c r="S274" s="7">
        <v>5</v>
      </c>
      <c r="T274" s="7">
        <v>16.7</v>
      </c>
      <c r="U274" s="15">
        <v>1</v>
      </c>
    </row>
    <row r="275" spans="1:21" ht="13.5" thickBot="1">
      <c r="A275" s="1" t="s">
        <v>23</v>
      </c>
      <c r="B275" s="2">
        <v>0</v>
      </c>
      <c r="C275" s="2">
        <v>0</v>
      </c>
      <c r="D275" s="2">
        <v>-1</v>
      </c>
      <c r="E275" s="2">
        <v>1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13</v>
      </c>
      <c r="N275" s="5">
        <v>0.43194444444444446</v>
      </c>
      <c r="O275" s="5">
        <v>0</v>
      </c>
      <c r="P275" s="5">
        <v>2.2916666666666669E-2</v>
      </c>
      <c r="Q275" s="5">
        <v>0.40902777777777777</v>
      </c>
      <c r="R275" s="2">
        <v>0</v>
      </c>
      <c r="S275" s="2">
        <v>0</v>
      </c>
      <c r="T275" s="2">
        <v>0</v>
      </c>
      <c r="U275" s="15">
        <v>1</v>
      </c>
    </row>
    <row r="276" spans="1:21" ht="13.5" thickBot="1">
      <c r="A276" s="6" t="s">
        <v>10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2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28</v>
      </c>
      <c r="N276" s="8">
        <v>0.99791666666666667</v>
      </c>
      <c r="O276" s="8">
        <v>5.9722222222222225E-2</v>
      </c>
      <c r="P276" s="8">
        <v>9.5833333333333326E-2</v>
      </c>
      <c r="Q276" s="8">
        <v>0.84236111111111101</v>
      </c>
      <c r="R276" s="7">
        <v>0</v>
      </c>
      <c r="S276" s="7">
        <v>0</v>
      </c>
      <c r="T276" s="7">
        <v>0</v>
      </c>
      <c r="U276" s="15">
        <v>1</v>
      </c>
    </row>
    <row r="277" spans="1:21" ht="13.5" thickBot="1">
      <c r="A277" s="1" t="s">
        <v>11</v>
      </c>
      <c r="B277" s="2">
        <v>0</v>
      </c>
      <c r="C277" s="2">
        <v>0</v>
      </c>
      <c r="D277" s="2">
        <v>-1</v>
      </c>
      <c r="E277" s="2">
        <v>0</v>
      </c>
      <c r="F277" s="2">
        <v>0</v>
      </c>
      <c r="G277" s="2">
        <v>0</v>
      </c>
      <c r="H277" s="2">
        <v>2</v>
      </c>
      <c r="I277" s="2">
        <v>4</v>
      </c>
      <c r="J277" s="2">
        <v>4</v>
      </c>
      <c r="K277" s="2">
        <v>0</v>
      </c>
      <c r="L277" s="2">
        <v>1</v>
      </c>
      <c r="M277" s="2">
        <v>13</v>
      </c>
      <c r="N277" s="5">
        <v>0.41111111111111115</v>
      </c>
      <c r="O277" s="5">
        <v>0</v>
      </c>
      <c r="P277" s="5">
        <v>4.9305555555555554E-2</v>
      </c>
      <c r="Q277" s="5">
        <v>0.36180555555555555</v>
      </c>
      <c r="R277" s="2">
        <v>4</v>
      </c>
      <c r="S277" s="2">
        <v>4</v>
      </c>
      <c r="T277" s="2">
        <v>50</v>
      </c>
      <c r="U277" s="15">
        <v>1</v>
      </c>
    </row>
    <row r="278" spans="1:21" ht="13.5" thickBot="1">
      <c r="A278" s="6" t="s">
        <v>12</v>
      </c>
      <c r="B278" s="7">
        <v>0</v>
      </c>
      <c r="C278" s="7">
        <v>1</v>
      </c>
      <c r="D278" s="7">
        <v>-3</v>
      </c>
      <c r="E278" s="7">
        <v>1</v>
      </c>
      <c r="F278" s="7">
        <v>1</v>
      </c>
      <c r="G278" s="7">
        <v>1</v>
      </c>
      <c r="H278" s="7">
        <v>0</v>
      </c>
      <c r="I278" s="7">
        <v>0</v>
      </c>
      <c r="J278" s="7">
        <v>1</v>
      </c>
      <c r="K278" s="7">
        <v>1</v>
      </c>
      <c r="L278" s="7">
        <v>1</v>
      </c>
      <c r="M278" s="7">
        <v>27</v>
      </c>
      <c r="N278" s="8">
        <v>0.78749999999999998</v>
      </c>
      <c r="O278" s="8">
        <v>6.3888888888888884E-2</v>
      </c>
      <c r="P278" s="8">
        <v>0.10208333333333335</v>
      </c>
      <c r="Q278" s="8">
        <v>0.62152777777777779</v>
      </c>
      <c r="R278" s="7">
        <v>2</v>
      </c>
      <c r="S278" s="7">
        <v>3</v>
      </c>
      <c r="T278" s="7">
        <v>40</v>
      </c>
      <c r="U278" s="15">
        <v>1</v>
      </c>
    </row>
    <row r="279" spans="1:21" ht="13.5" thickBot="1">
      <c r="A279" s="1" t="s">
        <v>14</v>
      </c>
      <c r="B279" s="2">
        <v>0</v>
      </c>
      <c r="C279" s="2">
        <v>1</v>
      </c>
      <c r="D279" s="2">
        <v>0</v>
      </c>
      <c r="E279" s="2">
        <v>3</v>
      </c>
      <c r="F279" s="2">
        <v>3</v>
      </c>
      <c r="G279" s="2">
        <v>1</v>
      </c>
      <c r="H279" s="2">
        <v>0</v>
      </c>
      <c r="I279" s="2">
        <v>0</v>
      </c>
      <c r="J279" s="2">
        <v>1</v>
      </c>
      <c r="K279" s="2">
        <v>4</v>
      </c>
      <c r="L279" s="2">
        <v>1</v>
      </c>
      <c r="M279" s="2">
        <v>25</v>
      </c>
      <c r="N279" s="5">
        <v>0.87777777777777777</v>
      </c>
      <c r="O279" s="5">
        <v>8.4027777777777771E-2</v>
      </c>
      <c r="P279" s="5">
        <v>6.6666666666666666E-2</v>
      </c>
      <c r="Q279" s="5">
        <v>0.7270833333333333</v>
      </c>
      <c r="R279" s="2">
        <v>10</v>
      </c>
      <c r="S279" s="2">
        <v>8</v>
      </c>
      <c r="T279" s="2">
        <v>55.6</v>
      </c>
      <c r="U279" s="15">
        <v>1</v>
      </c>
    </row>
    <row r="280" spans="1:21" ht="13.5" thickBot="1">
      <c r="A280" s="6" t="s">
        <v>15</v>
      </c>
      <c r="B280" s="7">
        <v>0</v>
      </c>
      <c r="C280" s="7">
        <v>0</v>
      </c>
      <c r="D280" s="7">
        <v>-1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7">
        <v>1</v>
      </c>
      <c r="K280" s="7">
        <v>1</v>
      </c>
      <c r="L280" s="7">
        <v>0</v>
      </c>
      <c r="M280" s="7">
        <v>28</v>
      </c>
      <c r="N280" s="8">
        <v>0.94930555555555562</v>
      </c>
      <c r="O280" s="8">
        <v>1.2499999999999999E-2</v>
      </c>
      <c r="P280" s="8">
        <v>0.14097222222222222</v>
      </c>
      <c r="Q280" s="8">
        <v>0.79583333333333339</v>
      </c>
      <c r="R280" s="7">
        <v>0</v>
      </c>
      <c r="S280" s="7">
        <v>0</v>
      </c>
      <c r="T280" s="7">
        <v>0</v>
      </c>
      <c r="U280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1456"/>
    <hyperlink ref="A9" r:id="rId7" display="http://scores.espn.go.com/nhl/players/profile?playerId=576"/>
    <hyperlink ref="A10" r:id="rId8" display="http://scores.espn.go.com/nhl/players/profile?playerId=587"/>
    <hyperlink ref="A11" r:id="rId9" display="http://scores.espn.go.com/nhl/players/profile?playerId=5201"/>
    <hyperlink ref="A12" r:id="rId10" display="http://scores.espn.go.com/nhl/players/profile?playerId=3652"/>
    <hyperlink ref="A13" r:id="rId11" display="http://scores.espn.go.com/nhl/players/profile?playerId=3619"/>
    <hyperlink ref="A14" r:id="rId12" display="http://scores.espn.go.com/nhl/players/profile?playerId=2100"/>
    <hyperlink ref="A15" r:id="rId13" display="http://scores.espn.go.com/nhl/players/profile?playerId=1225"/>
    <hyperlink ref="A16" r:id="rId14" display="http://scores.espn.go.com/nhl/players/profile?playerId=3451"/>
    <hyperlink ref="A17" r:id="rId15" display="http://scores.espn.go.com/nhl/players/profile?playerId=3233"/>
    <hyperlink ref="A18" r:id="rId16" display="http://scores.espn.go.com/nhl/players/profile?playerId=939"/>
    <hyperlink ref="A19" r:id="rId17" display="http://scores.espn.go.com/nhl/players/profile?playerId=3371"/>
    <hyperlink ref="A20" r:id="rId18" display="http://scores.espn.go.com/nhl/players/profile?playerId=996"/>
    <hyperlink ref="A23" r:id="rId19" display="http://scores.espn.go.com/nhl/players/profile?playerId=96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171"/>
    <hyperlink ref="A28" r:id="rId24" display="http://scores.espn.go.com/nhl/players/profile?playerId=1456"/>
    <hyperlink ref="A29" r:id="rId25" display="http://scores.espn.go.com/nhl/players/profile?playerId=576"/>
    <hyperlink ref="A30" r:id="rId26" display="http://scores.espn.go.com/nhl/players/profile?playerId=587"/>
    <hyperlink ref="A31" r:id="rId27" display="http://scores.espn.go.com/nhl/players/profile?playerId=3652"/>
    <hyperlink ref="A32" r:id="rId28" display="http://scores.espn.go.com/nhl/players/profile?playerId=3510"/>
    <hyperlink ref="A33" r:id="rId29" display="http://scores.espn.go.com/nhl/players/profile?playerId=3619"/>
    <hyperlink ref="A34" r:id="rId30" display="http://scores.espn.go.com/nhl/players/profile?playerId=2100"/>
    <hyperlink ref="A35" r:id="rId31" display="http://scores.espn.go.com/nhl/players/profile?playerId=1225"/>
    <hyperlink ref="A36" r:id="rId32" display="http://scores.espn.go.com/nhl/players/profile?playerId=3451"/>
    <hyperlink ref="A37" r:id="rId33" display="http://scores.espn.go.com/nhl/players/profile?playerId=3233"/>
    <hyperlink ref="A38" r:id="rId34" display="http://scores.espn.go.com/nhl/players/profile?playerId=939"/>
    <hyperlink ref="A39" r:id="rId35" display="http://scores.espn.go.com/nhl/players/profile?playerId=3371"/>
    <hyperlink ref="A40" r:id="rId36" display="http://scores.espn.go.com/nhl/players/profile?playerId=996"/>
    <hyperlink ref="A43" r:id="rId37" display="http://scores.espn.go.com/nhl/players/profile?playerId=96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5171"/>
    <hyperlink ref="A48" r:id="rId42" display="http://scores.espn.go.com/nhl/players/profile?playerId=1171"/>
    <hyperlink ref="A49" r:id="rId43" display="http://scores.espn.go.com/nhl/players/profile?playerId=1456"/>
    <hyperlink ref="A50" r:id="rId44" display="http://scores.espn.go.com/nhl/players/profile?playerId=576"/>
    <hyperlink ref="A51" r:id="rId45" display="http://scores.espn.go.com/nhl/players/profile?playerId=587"/>
    <hyperlink ref="A52" r:id="rId46" display="http://scores.espn.go.com/nhl/players/profile?playerId=5201"/>
    <hyperlink ref="A53" r:id="rId47" display="http://scores.espn.go.com/nhl/players/profile?playerId=3652"/>
    <hyperlink ref="A54" r:id="rId48" display="http://scores.espn.go.com/nhl/players/profile?playerId=3619"/>
    <hyperlink ref="A55" r:id="rId49" display="http://scores.espn.go.com/nhl/players/profile?playerId=2100"/>
    <hyperlink ref="A56" r:id="rId50" display="http://scores.espn.go.com/nhl/players/profile?playerId=1225"/>
    <hyperlink ref="A57" r:id="rId51" display="http://scores.espn.go.com/nhl/players/profile?playerId=3451"/>
    <hyperlink ref="A58" r:id="rId52" display="http://scores.espn.go.com/nhl/players/profile?playerId=3233"/>
    <hyperlink ref="A59" r:id="rId53" display="http://scores.espn.go.com/nhl/players/profile?playerId=3371"/>
    <hyperlink ref="A60" r:id="rId54" display="http://scores.espn.go.com/nhl/players/profile?playerId=996"/>
    <hyperlink ref="A63" r:id="rId55" display="http://scores.espn.go.com/nhl/players/profile?playerId=96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1171"/>
    <hyperlink ref="A68" r:id="rId60" display="http://scores.espn.go.com/nhl/players/profile?playerId=1456"/>
    <hyperlink ref="A69" r:id="rId61" display="http://scores.espn.go.com/nhl/players/profile?playerId=576"/>
    <hyperlink ref="A70" r:id="rId62" display="http://scores.espn.go.com/nhl/players/profile?playerId=587"/>
    <hyperlink ref="A71" r:id="rId63" display="http://scores.espn.go.com/nhl/players/profile?playerId=5201"/>
    <hyperlink ref="A72" r:id="rId64" display="http://scores.espn.go.com/nhl/players/profile?playerId=3652"/>
    <hyperlink ref="A73" r:id="rId65" display="http://scores.espn.go.com/nhl/players/profile?playerId=3510"/>
    <hyperlink ref="A74" r:id="rId66" display="http://scores.espn.go.com/nhl/players/profile?playerId=3619"/>
    <hyperlink ref="A75" r:id="rId67" display="http://scores.espn.go.com/nhl/players/profile?playerId=2100"/>
    <hyperlink ref="A76" r:id="rId68" display="http://scores.espn.go.com/nhl/players/profile?playerId=1225"/>
    <hyperlink ref="A77" r:id="rId69" display="http://scores.espn.go.com/nhl/players/profile?playerId=3451"/>
    <hyperlink ref="A78" r:id="rId70" display="http://scores.espn.go.com/nhl/players/profile?playerId=3233"/>
    <hyperlink ref="A79" r:id="rId71" display="http://scores.espn.go.com/nhl/players/profile?playerId=3371"/>
    <hyperlink ref="A80" r:id="rId72" display="http://scores.espn.go.com/nhl/players/profile?playerId=996"/>
    <hyperlink ref="A83" r:id="rId73" display="http://scores.espn.go.com/nhl/players/profile?playerId=96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1171"/>
    <hyperlink ref="A88" r:id="rId78" display="http://scores.espn.go.com/nhl/players/profile?playerId=1456"/>
    <hyperlink ref="A89" r:id="rId79" display="http://scores.espn.go.com/nhl/players/profile?playerId=576"/>
    <hyperlink ref="A90" r:id="rId80" display="http://scores.espn.go.com/nhl/players/profile?playerId=587"/>
    <hyperlink ref="A91" r:id="rId81" display="http://scores.espn.go.com/nhl/players/profile?playerId=5201"/>
    <hyperlink ref="A92" r:id="rId82" display="http://scores.espn.go.com/nhl/players/profile?playerId=3510"/>
    <hyperlink ref="A93" r:id="rId83" display="http://scores.espn.go.com/nhl/players/profile?playerId=3619"/>
    <hyperlink ref="A94" r:id="rId84" display="http://scores.espn.go.com/nhl/players/profile?playerId=2100"/>
    <hyperlink ref="A95" r:id="rId85" display="http://scores.espn.go.com/nhl/players/profile?playerId=1225"/>
    <hyperlink ref="A96" r:id="rId86" display="http://scores.espn.go.com/nhl/players/profile?playerId=3451"/>
    <hyperlink ref="A97" r:id="rId87" display="http://scores.espn.go.com/nhl/players/profile?playerId=3233"/>
    <hyperlink ref="A98" r:id="rId88" display="http://scores.espn.go.com/nhl/players/profile?playerId=939"/>
    <hyperlink ref="A99" r:id="rId89" display="http://scores.espn.go.com/nhl/players/profile?playerId=3371"/>
    <hyperlink ref="A100" r:id="rId90" display="http://scores.espn.go.com/nhl/players/profile?playerId=996"/>
    <hyperlink ref="A103" r:id="rId91" display="http://scores.espn.go.com/nhl/players/profile?playerId=96"/>
    <hyperlink ref="A104" r:id="rId92" display="http://scores.espn.go.com/nhl/players/profile?playerId=1898"/>
    <hyperlink ref="A105" r:id="rId93" display="http://scores.espn.go.com/nhl/players/profile?playerId=3773"/>
    <hyperlink ref="A106" r:id="rId94" display="http://scores.espn.go.com/nhl/players/profile?playerId=5125"/>
    <hyperlink ref="A107" r:id="rId95" display="http://scores.espn.go.com/nhl/players/profile?playerId=1171"/>
    <hyperlink ref="A108" r:id="rId96" display="http://scores.espn.go.com/nhl/players/profile?playerId=1456"/>
    <hyperlink ref="A109" r:id="rId97" display="http://scores.espn.go.com/nhl/players/profile?playerId=576"/>
    <hyperlink ref="A110" r:id="rId98" display="http://scores.espn.go.com/nhl/players/profile?playerId=587"/>
    <hyperlink ref="A111" r:id="rId99" display="http://scores.espn.go.com/nhl/players/profile?playerId=5201"/>
    <hyperlink ref="A112" r:id="rId100" display="http://scores.espn.go.com/nhl/players/profile?playerId=3652"/>
    <hyperlink ref="A113" r:id="rId101" display="http://scores.espn.go.com/nhl/players/profile?playerId=3619"/>
    <hyperlink ref="A114" r:id="rId102" display="http://scores.espn.go.com/nhl/players/profile?playerId=2100"/>
    <hyperlink ref="A115" r:id="rId103" display="http://scores.espn.go.com/nhl/players/profile?playerId=1225"/>
    <hyperlink ref="A116" r:id="rId104" display="http://scores.espn.go.com/nhl/players/profile?playerId=3451"/>
    <hyperlink ref="A117" r:id="rId105" display="http://scores.espn.go.com/nhl/players/profile?playerId=3233"/>
    <hyperlink ref="A118" r:id="rId106" display="http://scores.espn.go.com/nhl/players/profile?playerId=939"/>
    <hyperlink ref="A119" r:id="rId107" display="http://scores.espn.go.com/nhl/players/profile?playerId=3371"/>
    <hyperlink ref="A120" r:id="rId108" display="http://scores.espn.go.com/nhl/players/profile?playerId=996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1171"/>
    <hyperlink ref="A128" r:id="rId114" display="http://scores.espn.go.com/nhl/players/profile?playerId=1456"/>
    <hyperlink ref="A129" r:id="rId115" display="http://scores.espn.go.com/nhl/players/profile?playerId=3548"/>
    <hyperlink ref="A130" r:id="rId116" display="http://scores.espn.go.com/nhl/players/profile?playerId=576"/>
    <hyperlink ref="A131" r:id="rId117" display="http://scores.espn.go.com/nhl/players/profile?playerId=587"/>
    <hyperlink ref="A132" r:id="rId118" display="http://scores.espn.go.com/nhl/players/profile?playerId=3652"/>
    <hyperlink ref="A133" r:id="rId119" display="http://scores.espn.go.com/nhl/players/profile?playerId=3510"/>
    <hyperlink ref="A134" r:id="rId120" display="http://scores.espn.go.com/nhl/players/profile?playerId=3619"/>
    <hyperlink ref="A135" r:id="rId121" display="http://scores.espn.go.com/nhl/players/profile?playerId=1225"/>
    <hyperlink ref="A136" r:id="rId122" display="http://scores.espn.go.com/nhl/players/profile?playerId=3451"/>
    <hyperlink ref="A137" r:id="rId123" display="http://scores.espn.go.com/nhl/players/profile?playerId=3233"/>
    <hyperlink ref="A138" r:id="rId124" display="http://scores.espn.go.com/nhl/players/profile?playerId=939"/>
    <hyperlink ref="A139" r:id="rId125" display="http://scores.espn.go.com/nhl/players/profile?playerId=3371"/>
    <hyperlink ref="A140" r:id="rId126" display="http://scores.espn.go.com/nhl/players/profile?playerId=996"/>
    <hyperlink ref="A143" r:id="rId127" display="http://scores.espn.go.com/nhl/players/profile?playerId=96"/>
    <hyperlink ref="A144" r:id="rId128" display="http://scores.espn.go.com/nhl/players/profile?playerId=1898"/>
    <hyperlink ref="A145" r:id="rId129" display="http://scores.espn.go.com/nhl/players/profile?playerId=3773"/>
    <hyperlink ref="A146" r:id="rId130" display="http://scores.espn.go.com/nhl/players/profile?playerId=5125"/>
    <hyperlink ref="A147" r:id="rId131" display="http://scores.espn.go.com/nhl/players/profile?playerId=1171"/>
    <hyperlink ref="A148" r:id="rId132" display="http://scores.espn.go.com/nhl/players/profile?playerId=1456"/>
    <hyperlink ref="A149" r:id="rId133" display="http://scores.espn.go.com/nhl/players/profile?playerId=3548"/>
    <hyperlink ref="A150" r:id="rId134" display="http://scores.espn.go.com/nhl/players/profile?playerId=576"/>
    <hyperlink ref="A151" r:id="rId135" display="http://scores.espn.go.com/nhl/players/profile?playerId=587"/>
    <hyperlink ref="A152" r:id="rId136" display="http://scores.espn.go.com/nhl/players/profile?playerId=5201"/>
    <hyperlink ref="A153" r:id="rId137" display="http://scores.espn.go.com/nhl/players/profile?playerId=3652"/>
    <hyperlink ref="A154" r:id="rId138" display="http://scores.espn.go.com/nhl/players/profile?playerId=3619"/>
    <hyperlink ref="A155" r:id="rId139" display="http://scores.espn.go.com/nhl/players/profile?playerId=3906"/>
    <hyperlink ref="A156" r:id="rId140" display="http://scores.espn.go.com/nhl/players/profile?playerId=1225"/>
    <hyperlink ref="A157" r:id="rId141" display="http://scores.espn.go.com/nhl/players/profile?playerId=3451"/>
    <hyperlink ref="A158" r:id="rId142" display="http://scores.espn.go.com/nhl/players/profile?playerId=3233"/>
    <hyperlink ref="A159" r:id="rId143" display="http://scores.espn.go.com/nhl/players/profile?playerId=939"/>
    <hyperlink ref="A160" r:id="rId144" display="http://scores.espn.go.com/nhl/players/profile?playerId=3371"/>
    <hyperlink ref="A163" r:id="rId145" display="http://scores.espn.go.com/nhl/players/profile?playerId=96"/>
    <hyperlink ref="A164" r:id="rId146" display="http://scores.espn.go.com/nhl/players/profile?playerId=1898"/>
    <hyperlink ref="A165" r:id="rId147" display="http://scores.espn.go.com/nhl/players/profile?playerId=3773"/>
    <hyperlink ref="A166" r:id="rId148" display="http://scores.espn.go.com/nhl/players/profile?playerId=5125"/>
    <hyperlink ref="A167" r:id="rId149" display="http://scores.espn.go.com/nhl/players/profile?playerId=1171"/>
    <hyperlink ref="A168" r:id="rId150" display="http://scores.espn.go.com/nhl/players/profile?playerId=1456"/>
    <hyperlink ref="A169" r:id="rId151" display="http://scores.espn.go.com/nhl/players/profile?playerId=3548"/>
    <hyperlink ref="A170" r:id="rId152" display="http://scores.espn.go.com/nhl/players/profile?playerId=576"/>
    <hyperlink ref="A171" r:id="rId153" display="http://scores.espn.go.com/nhl/players/profile?playerId=587"/>
    <hyperlink ref="A172" r:id="rId154" display="http://scores.espn.go.com/nhl/players/profile?playerId=3652"/>
    <hyperlink ref="A173" r:id="rId155" display="http://scores.espn.go.com/nhl/players/profile?playerId=3510"/>
    <hyperlink ref="A174" r:id="rId156" display="http://scores.espn.go.com/nhl/players/profile?playerId=3619"/>
    <hyperlink ref="A175" r:id="rId157" display="http://scores.espn.go.com/nhl/players/profile?playerId=3906"/>
    <hyperlink ref="A176" r:id="rId158" display="http://scores.espn.go.com/nhl/players/profile?playerId=1225"/>
    <hyperlink ref="A177" r:id="rId159" display="http://scores.espn.go.com/nhl/players/profile?playerId=3451"/>
    <hyperlink ref="A178" r:id="rId160" display="http://scores.espn.go.com/nhl/players/profile?playerId=3233"/>
    <hyperlink ref="A179" r:id="rId161" display="http://scores.espn.go.com/nhl/players/profile?playerId=939"/>
    <hyperlink ref="A180" r:id="rId162" display="http://scores.espn.go.com/nhl/players/profile?playerId=3371"/>
    <hyperlink ref="A183" r:id="rId163" display="http://scores.espn.go.com/nhl/players/profile?playerId=96"/>
    <hyperlink ref="A184" r:id="rId164" display="http://scores.espn.go.com/nhl/players/profile?playerId=1898"/>
    <hyperlink ref="A185" r:id="rId165" display="http://scores.espn.go.com/nhl/players/profile?playerId=3773"/>
    <hyperlink ref="A186" r:id="rId166" display="http://scores.espn.go.com/nhl/players/profile?playerId=5125"/>
    <hyperlink ref="A187" r:id="rId167" display="http://scores.espn.go.com/nhl/players/profile?playerId=1171"/>
    <hyperlink ref="A188" r:id="rId168" display="http://scores.espn.go.com/nhl/players/profile?playerId=1456"/>
    <hyperlink ref="A189" r:id="rId169" display="http://scores.espn.go.com/nhl/players/profile?playerId=3548"/>
    <hyperlink ref="A190" r:id="rId170" display="http://scores.espn.go.com/nhl/players/profile?playerId=576"/>
    <hyperlink ref="A191" r:id="rId171" display="http://scores.espn.go.com/nhl/players/profile?playerId=587"/>
    <hyperlink ref="A192" r:id="rId172" display="http://scores.espn.go.com/nhl/players/profile?playerId=5201"/>
    <hyperlink ref="A193" r:id="rId173" display="http://scores.espn.go.com/nhl/players/profile?playerId=3652"/>
    <hyperlink ref="A194" r:id="rId174" display="http://scores.espn.go.com/nhl/players/profile?playerId=3619"/>
    <hyperlink ref="A195" r:id="rId175" display="http://scores.espn.go.com/nhl/players/profile?playerId=1225"/>
    <hyperlink ref="A196" r:id="rId176" display="http://scores.espn.go.com/nhl/players/profile?playerId=3451"/>
    <hyperlink ref="A197" r:id="rId177" display="http://scores.espn.go.com/nhl/players/profile?playerId=3233"/>
    <hyperlink ref="A198" r:id="rId178" display="http://scores.espn.go.com/nhl/players/profile?playerId=939"/>
    <hyperlink ref="A199" r:id="rId179" display="http://scores.espn.go.com/nhl/players/profile?playerId=3371"/>
    <hyperlink ref="A200" r:id="rId180" display="http://scores.espn.go.com/nhl/players/profile?playerId=996"/>
    <hyperlink ref="A203" r:id="rId181" display="http://scores.espn.go.com/nhl/players/profile?playerId=96"/>
    <hyperlink ref="A204" r:id="rId182" display="http://scores.espn.go.com/nhl/players/profile?playerId=1898"/>
    <hyperlink ref="A205" r:id="rId183" display="http://scores.espn.go.com/nhl/players/profile?playerId=3773"/>
    <hyperlink ref="A206" r:id="rId184" display="http://scores.espn.go.com/nhl/players/profile?playerId=1171"/>
    <hyperlink ref="A207" r:id="rId185" display="http://scores.espn.go.com/nhl/players/profile?playerId=1456"/>
    <hyperlink ref="A208" r:id="rId186" display="http://scores.espn.go.com/nhl/players/profile?playerId=3548"/>
    <hyperlink ref="A209" r:id="rId187" display="http://scores.espn.go.com/nhl/players/profile?playerId=576"/>
    <hyperlink ref="A210" r:id="rId188" display="http://scores.espn.go.com/nhl/players/profile?playerId=587"/>
    <hyperlink ref="A211" r:id="rId189" display="http://scores.espn.go.com/nhl/players/profile?playerId=5201"/>
    <hyperlink ref="A212" r:id="rId190" display="http://scores.espn.go.com/nhl/players/profile?playerId=3652"/>
    <hyperlink ref="A213" r:id="rId191" display="http://scores.espn.go.com/nhl/players/profile?playerId=3619"/>
    <hyperlink ref="A214" r:id="rId192" display="http://scores.espn.go.com/nhl/players/profile?playerId=2100"/>
    <hyperlink ref="A215" r:id="rId193" display="http://scores.espn.go.com/nhl/players/profile?playerId=1225"/>
    <hyperlink ref="A216" r:id="rId194" display="http://scores.espn.go.com/nhl/players/profile?playerId=3451"/>
    <hyperlink ref="A217" r:id="rId195" display="http://scores.espn.go.com/nhl/players/profile?playerId=3233"/>
    <hyperlink ref="A218" r:id="rId196" display="http://scores.espn.go.com/nhl/players/profile?playerId=939"/>
    <hyperlink ref="A219" r:id="rId197" display="http://scores.espn.go.com/nhl/players/profile?playerId=3371"/>
    <hyperlink ref="A220" r:id="rId198" display="http://scores.espn.go.com/nhl/players/profile?playerId=996"/>
    <hyperlink ref="A223" r:id="rId199" display="http://scores.espn.go.com/nhl/players/profile?playerId=96"/>
    <hyperlink ref="A224" r:id="rId200" display="http://scores.espn.go.com/nhl/players/profile?playerId=5470"/>
    <hyperlink ref="A225" r:id="rId201" display="http://scores.espn.go.com/nhl/players/profile?playerId=1898"/>
    <hyperlink ref="A226" r:id="rId202" display="http://scores.espn.go.com/nhl/players/profile?playerId=3773"/>
    <hyperlink ref="A227" r:id="rId203" display="http://scores.espn.go.com/nhl/players/profile?playerId=1171"/>
    <hyperlink ref="A228" r:id="rId204" display="http://scores.espn.go.com/nhl/players/profile?playerId=1456"/>
    <hyperlink ref="A229" r:id="rId205" display="http://scores.espn.go.com/nhl/players/profile?playerId=3548"/>
    <hyperlink ref="A230" r:id="rId206" display="http://scores.espn.go.com/nhl/players/profile?playerId=576"/>
    <hyperlink ref="A231" r:id="rId207" display="http://scores.espn.go.com/nhl/players/profile?playerId=587"/>
    <hyperlink ref="A232" r:id="rId208" display="http://scores.espn.go.com/nhl/players/profile?playerId=5201"/>
    <hyperlink ref="A233" r:id="rId209" display="http://scores.espn.go.com/nhl/players/profile?playerId=3652"/>
    <hyperlink ref="A234" r:id="rId210" display="http://scores.espn.go.com/nhl/players/profile?playerId=3619"/>
    <hyperlink ref="A235" r:id="rId211" display="http://scores.espn.go.com/nhl/players/profile?playerId=2100"/>
    <hyperlink ref="A236" r:id="rId212" display="http://scores.espn.go.com/nhl/players/profile?playerId=3451"/>
    <hyperlink ref="A237" r:id="rId213" display="http://scores.espn.go.com/nhl/players/profile?playerId=3233"/>
    <hyperlink ref="A238" r:id="rId214" display="http://scores.espn.go.com/nhl/players/profile?playerId=939"/>
    <hyperlink ref="A239" r:id="rId215" display="http://scores.espn.go.com/nhl/players/profile?playerId=3371"/>
    <hyperlink ref="A240" r:id="rId216" display="http://scores.espn.go.com/nhl/players/profile?playerId=996"/>
    <hyperlink ref="A243" r:id="rId217" display="http://scores.espn.go.com/nhl/players/profile?playerId=96"/>
    <hyperlink ref="A244" r:id="rId218" display="http://scores.espn.go.com/nhl/players/profile?playerId=5470"/>
    <hyperlink ref="A245" r:id="rId219" display="http://scores.espn.go.com/nhl/players/profile?playerId=1898"/>
    <hyperlink ref="A246" r:id="rId220" display="http://scores.espn.go.com/nhl/players/profile?playerId=3773"/>
    <hyperlink ref="A247" r:id="rId221" display="http://scores.espn.go.com/nhl/players/profile?playerId=5171"/>
    <hyperlink ref="A248" r:id="rId222" display="http://scores.espn.go.com/nhl/players/profile?playerId=1171"/>
    <hyperlink ref="A249" r:id="rId223" display="http://scores.espn.go.com/nhl/players/profile?playerId=1456"/>
    <hyperlink ref="A250" r:id="rId224" display="http://scores.espn.go.com/nhl/players/profile?playerId=576"/>
    <hyperlink ref="A251" r:id="rId225" display="http://scores.espn.go.com/nhl/players/profile?playerId=587"/>
    <hyperlink ref="A252" r:id="rId226" display="http://scores.espn.go.com/nhl/players/profile?playerId=5201"/>
    <hyperlink ref="A253" r:id="rId227" display="http://scores.espn.go.com/nhl/players/profile?playerId=3652"/>
    <hyperlink ref="A254" r:id="rId228" display="http://scores.espn.go.com/nhl/players/profile?playerId=3619"/>
    <hyperlink ref="A255" r:id="rId229" display="http://scores.espn.go.com/nhl/players/profile?playerId=2100"/>
    <hyperlink ref="A256" r:id="rId230" display="http://scores.espn.go.com/nhl/players/profile?playerId=3451"/>
    <hyperlink ref="A257" r:id="rId231" display="http://scores.espn.go.com/nhl/players/profile?playerId=939"/>
    <hyperlink ref="A258" r:id="rId232" display="http://scores.espn.go.com/nhl/players/profile?playerId=3371"/>
    <hyperlink ref="A259" r:id="rId233" display="http://scores.espn.go.com/nhl/players/profile?playerId=996"/>
    <hyperlink ref="A260" r:id="rId234" display="http://scores.espn.go.com/nhl/players/profile?playerId=4928"/>
    <hyperlink ref="A263" r:id="rId235" display="http://scores.espn.go.com/nhl/players/profile?playerId=96"/>
    <hyperlink ref="A264" r:id="rId236" display="http://scores.espn.go.com/nhl/players/profile?playerId=5470"/>
    <hyperlink ref="A265" r:id="rId237" display="http://scores.espn.go.com/nhl/players/profile?playerId=1898"/>
    <hyperlink ref="A266" r:id="rId238" display="http://scores.espn.go.com/nhl/players/profile?playerId=3773"/>
    <hyperlink ref="A267" r:id="rId239" display="http://scores.espn.go.com/nhl/players/profile?playerId=5171"/>
    <hyperlink ref="A268" r:id="rId240" display="http://scores.espn.go.com/nhl/players/profile?playerId=1171"/>
    <hyperlink ref="A269" r:id="rId241" display="http://scores.espn.go.com/nhl/players/profile?playerId=3548"/>
    <hyperlink ref="A270" r:id="rId242" display="http://scores.espn.go.com/nhl/players/profile?playerId=576"/>
    <hyperlink ref="A271" r:id="rId243" display="http://scores.espn.go.com/nhl/players/profile?playerId=587"/>
    <hyperlink ref="A272" r:id="rId244" display="http://scores.espn.go.com/nhl/players/profile?playerId=5201"/>
    <hyperlink ref="A273" r:id="rId245" display="http://scores.espn.go.com/nhl/players/profile?playerId=3652"/>
    <hyperlink ref="A274" r:id="rId246" display="http://scores.espn.go.com/nhl/players/profile?playerId=3619"/>
    <hyperlink ref="A275" r:id="rId247" display="http://scores.espn.go.com/nhl/players/profile?playerId=3906"/>
    <hyperlink ref="A276" r:id="rId248" display="http://scores.espn.go.com/nhl/players/profile?playerId=2100"/>
    <hyperlink ref="A277" r:id="rId249" display="http://scores.espn.go.com/nhl/players/profile?playerId=1225"/>
    <hyperlink ref="A278" r:id="rId250" display="http://scores.espn.go.com/nhl/players/profile?playerId=3451"/>
    <hyperlink ref="A279" r:id="rId251" display="http://scores.espn.go.com/nhl/players/profile?playerId=939"/>
    <hyperlink ref="A280" r:id="rId252" display="http://scores.espn.go.com/nhl/players/profile?playerId=337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October Summary</vt:lpstr>
      <vt:lpstr>November Summary</vt:lpstr>
      <vt:lpstr>December Summary</vt:lpstr>
      <vt:lpstr>January Summary</vt:lpstr>
      <vt:lpstr>February Summary</vt:lpstr>
      <vt:lpstr>March Summary</vt:lpstr>
      <vt:lpstr>March Raw Data</vt:lpstr>
      <vt:lpstr>October Raw Data</vt:lpstr>
      <vt:lpstr>November Raw Data</vt:lpstr>
      <vt:lpstr>December Raw Data</vt:lpstr>
      <vt:lpstr>January Raw Data</vt:lpstr>
      <vt:lpstr>February Raw Data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Ivan Makarov</cp:lastModifiedBy>
  <cp:lastPrinted>2011-01-30T04:49:14Z</cp:lastPrinted>
  <dcterms:created xsi:type="dcterms:W3CDTF">2010-12-16T20:49:08Z</dcterms:created>
  <dcterms:modified xsi:type="dcterms:W3CDTF">2011-04-02T08:26:47Z</dcterms:modified>
</cp:coreProperties>
</file>