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BlogPoll" sheetId="2" r:id="rId1"/>
    <sheet name="BlogPoll Ordinal" sheetId="1" r:id="rId2"/>
    <sheet name="Weighting" sheetId="3" r:id="rId3"/>
  </sheets>
  <externalReferences>
    <externalReference r:id="rId4"/>
  </externalReferences>
  <definedNames>
    <definedName name="_xlnm._FilterDatabase" localSheetId="0" hidden="1">BlogPoll!$C$1:$F$120</definedName>
    <definedName name="_xlnm._FilterDatabase" localSheetId="1" hidden="1">'BlogPoll Ordinal'!$B$1:$E$120</definedName>
  </definedNames>
  <calcPr calcId="125725"/>
</workbook>
</file>

<file path=xl/calcChain.xml><?xml version="1.0" encoding="utf-8"?>
<calcChain xmlns="http://schemas.openxmlformats.org/spreadsheetml/2006/main">
  <c r="R121" i="1"/>
  <c r="M121"/>
  <c r="L121"/>
  <c r="K121"/>
  <c r="J121"/>
  <c r="I121"/>
  <c r="H121"/>
  <c r="G121"/>
  <c r="F121"/>
  <c r="E121"/>
  <c r="D121"/>
  <c r="C121"/>
  <c r="Q121" s="1"/>
  <c r="R120"/>
  <c r="M120"/>
  <c r="L120"/>
  <c r="K120"/>
  <c r="J120"/>
  <c r="I120"/>
  <c r="H120"/>
  <c r="G120"/>
  <c r="F120"/>
  <c r="E120"/>
  <c r="D120"/>
  <c r="C120"/>
  <c r="Q120" s="1"/>
  <c r="R119"/>
  <c r="M119"/>
  <c r="L119"/>
  <c r="K119"/>
  <c r="J119"/>
  <c r="I119"/>
  <c r="H119"/>
  <c r="G119"/>
  <c r="F119"/>
  <c r="E119"/>
  <c r="D119"/>
  <c r="C119"/>
  <c r="Q119" s="1"/>
  <c r="R118"/>
  <c r="M118"/>
  <c r="L118"/>
  <c r="K118"/>
  <c r="J118"/>
  <c r="I118"/>
  <c r="H118"/>
  <c r="G118"/>
  <c r="F118"/>
  <c r="E118"/>
  <c r="D118"/>
  <c r="C118"/>
  <c r="Q118" s="1"/>
  <c r="R117"/>
  <c r="M117"/>
  <c r="L117"/>
  <c r="K117"/>
  <c r="J117"/>
  <c r="I117"/>
  <c r="H117"/>
  <c r="G117"/>
  <c r="F117"/>
  <c r="E117"/>
  <c r="D117"/>
  <c r="C117"/>
  <c r="Q117" s="1"/>
  <c r="R116"/>
  <c r="M116"/>
  <c r="L116"/>
  <c r="K116"/>
  <c r="J116"/>
  <c r="I116"/>
  <c r="H116"/>
  <c r="G116"/>
  <c r="F116"/>
  <c r="E116"/>
  <c r="D116"/>
  <c r="C116"/>
  <c r="Q116" s="1"/>
  <c r="R115"/>
  <c r="M115"/>
  <c r="L115"/>
  <c r="K115"/>
  <c r="J115"/>
  <c r="I115"/>
  <c r="H115"/>
  <c r="G115"/>
  <c r="F115"/>
  <c r="E115"/>
  <c r="D115"/>
  <c r="C115"/>
  <c r="Q115" s="1"/>
  <c r="R114"/>
  <c r="M114"/>
  <c r="L114"/>
  <c r="K114"/>
  <c r="J114"/>
  <c r="I114"/>
  <c r="H114"/>
  <c r="G114"/>
  <c r="F114"/>
  <c r="E114"/>
  <c r="D114"/>
  <c r="C114"/>
  <c r="Q114" s="1"/>
  <c r="R113"/>
  <c r="M113"/>
  <c r="L113"/>
  <c r="K113"/>
  <c r="J113"/>
  <c r="I113"/>
  <c r="H113"/>
  <c r="G113"/>
  <c r="F113"/>
  <c r="E113"/>
  <c r="D113"/>
  <c r="C113"/>
  <c r="Q113" s="1"/>
  <c r="R112"/>
  <c r="M112"/>
  <c r="L112"/>
  <c r="K112"/>
  <c r="J112"/>
  <c r="I112"/>
  <c r="H112"/>
  <c r="G112"/>
  <c r="F112"/>
  <c r="E112"/>
  <c r="D112"/>
  <c r="C112"/>
  <c r="Q112" s="1"/>
  <c r="R111"/>
  <c r="M111"/>
  <c r="L111"/>
  <c r="K111"/>
  <c r="J111"/>
  <c r="I111"/>
  <c r="H111"/>
  <c r="G111"/>
  <c r="F111"/>
  <c r="E111"/>
  <c r="D111"/>
  <c r="C111"/>
  <c r="Q111" s="1"/>
  <c r="R110"/>
  <c r="M110"/>
  <c r="L110"/>
  <c r="K110"/>
  <c r="J110"/>
  <c r="I110"/>
  <c r="H110"/>
  <c r="G110"/>
  <c r="F110"/>
  <c r="E110"/>
  <c r="D110"/>
  <c r="C110"/>
  <c r="Q110" s="1"/>
  <c r="R109"/>
  <c r="M109"/>
  <c r="L109"/>
  <c r="K109"/>
  <c r="J109"/>
  <c r="I109"/>
  <c r="H109"/>
  <c r="G109"/>
  <c r="F109"/>
  <c r="E109"/>
  <c r="D109"/>
  <c r="C109"/>
  <c r="Q109" s="1"/>
  <c r="R108"/>
  <c r="M108"/>
  <c r="L108"/>
  <c r="K108"/>
  <c r="J108"/>
  <c r="I108"/>
  <c r="H108"/>
  <c r="G108"/>
  <c r="F108"/>
  <c r="E108"/>
  <c r="D108"/>
  <c r="C108"/>
  <c r="Q108" s="1"/>
  <c r="R107"/>
  <c r="M107"/>
  <c r="L107"/>
  <c r="K107"/>
  <c r="J107"/>
  <c r="I107"/>
  <c r="H107"/>
  <c r="G107"/>
  <c r="F107"/>
  <c r="E107"/>
  <c r="D107"/>
  <c r="C107"/>
  <c r="Q107" s="1"/>
  <c r="R106"/>
  <c r="M106"/>
  <c r="L106"/>
  <c r="K106"/>
  <c r="J106"/>
  <c r="I106"/>
  <c r="H106"/>
  <c r="G106"/>
  <c r="F106"/>
  <c r="E106"/>
  <c r="D106"/>
  <c r="C106"/>
  <c r="Q106" s="1"/>
  <c r="R105"/>
  <c r="M105"/>
  <c r="L105"/>
  <c r="K105"/>
  <c r="J105"/>
  <c r="I105"/>
  <c r="H105"/>
  <c r="G105"/>
  <c r="F105"/>
  <c r="E105"/>
  <c r="D105"/>
  <c r="C105"/>
  <c r="Q105" s="1"/>
  <c r="R104"/>
  <c r="M104"/>
  <c r="L104"/>
  <c r="K104"/>
  <c r="J104"/>
  <c r="I104"/>
  <c r="H104"/>
  <c r="G104"/>
  <c r="F104"/>
  <c r="E104"/>
  <c r="D104"/>
  <c r="C104"/>
  <c r="Q104" s="1"/>
  <c r="R103"/>
  <c r="M103"/>
  <c r="L103"/>
  <c r="K103"/>
  <c r="J103"/>
  <c r="I103"/>
  <c r="H103"/>
  <c r="G103"/>
  <c r="F103"/>
  <c r="E103"/>
  <c r="D103"/>
  <c r="C103"/>
  <c r="Q103" s="1"/>
  <c r="R102"/>
  <c r="M102"/>
  <c r="L102"/>
  <c r="K102"/>
  <c r="J102"/>
  <c r="I102"/>
  <c r="H102"/>
  <c r="G102"/>
  <c r="F102"/>
  <c r="E102"/>
  <c r="D102"/>
  <c r="C102"/>
  <c r="Q102" s="1"/>
  <c r="R101"/>
  <c r="M101"/>
  <c r="L101"/>
  <c r="K101"/>
  <c r="J101"/>
  <c r="I101"/>
  <c r="H101"/>
  <c r="G101"/>
  <c r="F101"/>
  <c r="E101"/>
  <c r="D101"/>
  <c r="C101"/>
  <c r="Q101" s="1"/>
  <c r="R100"/>
  <c r="M100"/>
  <c r="L100"/>
  <c r="K100"/>
  <c r="J100"/>
  <c r="I100"/>
  <c r="H100"/>
  <c r="G100"/>
  <c r="F100"/>
  <c r="E100"/>
  <c r="D100"/>
  <c r="C100"/>
  <c r="Q100" s="1"/>
  <c r="R99"/>
  <c r="M99"/>
  <c r="L99"/>
  <c r="K99"/>
  <c r="J99"/>
  <c r="I99"/>
  <c r="H99"/>
  <c r="G99"/>
  <c r="F99"/>
  <c r="E99"/>
  <c r="D99"/>
  <c r="C99"/>
  <c r="Q99" s="1"/>
  <c r="R98"/>
  <c r="M98"/>
  <c r="L98"/>
  <c r="K98"/>
  <c r="J98"/>
  <c r="I98"/>
  <c r="H98"/>
  <c r="G98"/>
  <c r="F98"/>
  <c r="E98"/>
  <c r="D98"/>
  <c r="C98"/>
  <c r="Q98" s="1"/>
  <c r="R97"/>
  <c r="M97"/>
  <c r="L97"/>
  <c r="K97"/>
  <c r="J97"/>
  <c r="I97"/>
  <c r="H97"/>
  <c r="G97"/>
  <c r="F97"/>
  <c r="E97"/>
  <c r="D97"/>
  <c r="C97"/>
  <c r="Q97" s="1"/>
  <c r="R96"/>
  <c r="M96"/>
  <c r="L96"/>
  <c r="K96"/>
  <c r="J96"/>
  <c r="I96"/>
  <c r="H96"/>
  <c r="G96"/>
  <c r="F96"/>
  <c r="E96"/>
  <c r="D96"/>
  <c r="C96"/>
  <c r="Q96" s="1"/>
  <c r="R95"/>
  <c r="M95"/>
  <c r="L95"/>
  <c r="K95"/>
  <c r="J95"/>
  <c r="I95"/>
  <c r="H95"/>
  <c r="G95"/>
  <c r="F95"/>
  <c r="E95"/>
  <c r="D95"/>
  <c r="C95"/>
  <c r="Q95" s="1"/>
  <c r="R94"/>
  <c r="M94"/>
  <c r="L94"/>
  <c r="K94"/>
  <c r="J94"/>
  <c r="I94"/>
  <c r="H94"/>
  <c r="G94"/>
  <c r="F94"/>
  <c r="E94"/>
  <c r="D94"/>
  <c r="C94"/>
  <c r="Q94" s="1"/>
  <c r="R93"/>
  <c r="M93"/>
  <c r="L93"/>
  <c r="K93"/>
  <c r="J93"/>
  <c r="I93"/>
  <c r="H93"/>
  <c r="G93"/>
  <c r="F93"/>
  <c r="E93"/>
  <c r="D93"/>
  <c r="C93"/>
  <c r="Q93" s="1"/>
  <c r="R92"/>
  <c r="M92"/>
  <c r="L92"/>
  <c r="K92"/>
  <c r="J92"/>
  <c r="I92"/>
  <c r="H92"/>
  <c r="G92"/>
  <c r="F92"/>
  <c r="E92"/>
  <c r="D92"/>
  <c r="C92"/>
  <c r="Q92" s="1"/>
  <c r="R91"/>
  <c r="M91"/>
  <c r="L91"/>
  <c r="K91"/>
  <c r="J91"/>
  <c r="I91"/>
  <c r="H91"/>
  <c r="G91"/>
  <c r="F91"/>
  <c r="E91"/>
  <c r="D91"/>
  <c r="C91"/>
  <c r="Q91" s="1"/>
  <c r="R90"/>
  <c r="M90"/>
  <c r="L90"/>
  <c r="K90"/>
  <c r="J90"/>
  <c r="I90"/>
  <c r="H90"/>
  <c r="G90"/>
  <c r="F90"/>
  <c r="E90"/>
  <c r="D90"/>
  <c r="C90"/>
  <c r="Q90" s="1"/>
  <c r="R89"/>
  <c r="M89"/>
  <c r="L89"/>
  <c r="K89"/>
  <c r="J89"/>
  <c r="I89"/>
  <c r="H89"/>
  <c r="G89"/>
  <c r="F89"/>
  <c r="E89"/>
  <c r="D89"/>
  <c r="C89"/>
  <c r="Q89" s="1"/>
  <c r="R88"/>
  <c r="M88"/>
  <c r="L88"/>
  <c r="K88"/>
  <c r="J88"/>
  <c r="I88"/>
  <c r="H88"/>
  <c r="G88"/>
  <c r="F88"/>
  <c r="E88"/>
  <c r="D88"/>
  <c r="C88"/>
  <c r="Q88" s="1"/>
  <c r="R87"/>
  <c r="M87"/>
  <c r="L87"/>
  <c r="K87"/>
  <c r="J87"/>
  <c r="I87"/>
  <c r="H87"/>
  <c r="G87"/>
  <c r="F87"/>
  <c r="E87"/>
  <c r="D87"/>
  <c r="C87"/>
  <c r="Q87" s="1"/>
  <c r="R86"/>
  <c r="M86"/>
  <c r="L86"/>
  <c r="K86"/>
  <c r="J86"/>
  <c r="I86"/>
  <c r="H86"/>
  <c r="G86"/>
  <c r="F86"/>
  <c r="E86"/>
  <c r="D86"/>
  <c r="C86"/>
  <c r="Q86" s="1"/>
  <c r="R85"/>
  <c r="M85"/>
  <c r="L85"/>
  <c r="K85"/>
  <c r="J85"/>
  <c r="I85"/>
  <c r="H85"/>
  <c r="G85"/>
  <c r="F85"/>
  <c r="E85"/>
  <c r="D85"/>
  <c r="C85"/>
  <c r="Q85" s="1"/>
  <c r="R84"/>
  <c r="M84"/>
  <c r="L84"/>
  <c r="K84"/>
  <c r="J84"/>
  <c r="I84"/>
  <c r="H84"/>
  <c r="G84"/>
  <c r="F84"/>
  <c r="E84"/>
  <c r="D84"/>
  <c r="C84"/>
  <c r="Q84" s="1"/>
  <c r="R83"/>
  <c r="M83"/>
  <c r="L83"/>
  <c r="K83"/>
  <c r="J83"/>
  <c r="I83"/>
  <c r="H83"/>
  <c r="G83"/>
  <c r="F83"/>
  <c r="E83"/>
  <c r="D83"/>
  <c r="C83"/>
  <c r="Q83" s="1"/>
  <c r="R82"/>
  <c r="M82"/>
  <c r="L82"/>
  <c r="K82"/>
  <c r="J82"/>
  <c r="I82"/>
  <c r="H82"/>
  <c r="G82"/>
  <c r="F82"/>
  <c r="E82"/>
  <c r="D82"/>
  <c r="C82"/>
  <c r="Q82" s="1"/>
  <c r="R81"/>
  <c r="M81"/>
  <c r="L81"/>
  <c r="K81"/>
  <c r="J81"/>
  <c r="I81"/>
  <c r="H81"/>
  <c r="G81"/>
  <c r="F81"/>
  <c r="E81"/>
  <c r="D81"/>
  <c r="C81"/>
  <c r="Q81" s="1"/>
  <c r="R80"/>
  <c r="M80"/>
  <c r="L80"/>
  <c r="K80"/>
  <c r="J80"/>
  <c r="I80"/>
  <c r="H80"/>
  <c r="G80"/>
  <c r="F80"/>
  <c r="E80"/>
  <c r="D80"/>
  <c r="C80"/>
  <c r="Q80" s="1"/>
  <c r="R79"/>
  <c r="M79"/>
  <c r="L79"/>
  <c r="K79"/>
  <c r="J79"/>
  <c r="I79"/>
  <c r="H79"/>
  <c r="G79"/>
  <c r="F79"/>
  <c r="E79"/>
  <c r="D79"/>
  <c r="C79"/>
  <c r="Q79" s="1"/>
  <c r="R78"/>
  <c r="M78"/>
  <c r="L78"/>
  <c r="K78"/>
  <c r="J78"/>
  <c r="I78"/>
  <c r="H78"/>
  <c r="G78"/>
  <c r="F78"/>
  <c r="E78"/>
  <c r="D78"/>
  <c r="C78"/>
  <c r="Q78" s="1"/>
  <c r="R77"/>
  <c r="M77"/>
  <c r="L77"/>
  <c r="K77"/>
  <c r="J77"/>
  <c r="I77"/>
  <c r="H77"/>
  <c r="G77"/>
  <c r="F77"/>
  <c r="E77"/>
  <c r="D77"/>
  <c r="C77"/>
  <c r="Q77" s="1"/>
  <c r="R76"/>
  <c r="M76"/>
  <c r="L76"/>
  <c r="K76"/>
  <c r="J76"/>
  <c r="I76"/>
  <c r="H76"/>
  <c r="G76"/>
  <c r="F76"/>
  <c r="E76"/>
  <c r="D76"/>
  <c r="C76"/>
  <c r="Q76" s="1"/>
  <c r="R75"/>
  <c r="M75"/>
  <c r="L75"/>
  <c r="K75"/>
  <c r="J75"/>
  <c r="I75"/>
  <c r="H75"/>
  <c r="G75"/>
  <c r="F75"/>
  <c r="E75"/>
  <c r="D75"/>
  <c r="C75"/>
  <c r="Q75" s="1"/>
  <c r="R74"/>
  <c r="M74"/>
  <c r="L74"/>
  <c r="K74"/>
  <c r="J74"/>
  <c r="I74"/>
  <c r="H74"/>
  <c r="G74"/>
  <c r="F74"/>
  <c r="E74"/>
  <c r="D74"/>
  <c r="C74"/>
  <c r="Q74" s="1"/>
  <c r="R73"/>
  <c r="M73"/>
  <c r="L73"/>
  <c r="K73"/>
  <c r="J73"/>
  <c r="I73"/>
  <c r="H73"/>
  <c r="G73"/>
  <c r="F73"/>
  <c r="E73"/>
  <c r="D73"/>
  <c r="C73"/>
  <c r="Q73" s="1"/>
  <c r="R72"/>
  <c r="M72"/>
  <c r="L72"/>
  <c r="K72"/>
  <c r="J72"/>
  <c r="I72"/>
  <c r="H72"/>
  <c r="G72"/>
  <c r="F72"/>
  <c r="E72"/>
  <c r="D72"/>
  <c r="C72"/>
  <c r="Q72" s="1"/>
  <c r="R71"/>
  <c r="M71"/>
  <c r="L71"/>
  <c r="K71"/>
  <c r="J71"/>
  <c r="I71"/>
  <c r="H71"/>
  <c r="G71"/>
  <c r="F71"/>
  <c r="E71"/>
  <c r="D71"/>
  <c r="C71"/>
  <c r="Q71" s="1"/>
  <c r="R70"/>
  <c r="M70"/>
  <c r="L70"/>
  <c r="K70"/>
  <c r="J70"/>
  <c r="I70"/>
  <c r="H70"/>
  <c r="G70"/>
  <c r="F70"/>
  <c r="E70"/>
  <c r="D70"/>
  <c r="C70"/>
  <c r="Q70" s="1"/>
  <c r="R69"/>
  <c r="M69"/>
  <c r="L69"/>
  <c r="K69"/>
  <c r="J69"/>
  <c r="I69"/>
  <c r="H69"/>
  <c r="G69"/>
  <c r="F69"/>
  <c r="E69"/>
  <c r="D69"/>
  <c r="C69"/>
  <c r="Q69" s="1"/>
  <c r="R68"/>
  <c r="M68"/>
  <c r="L68"/>
  <c r="K68"/>
  <c r="J68"/>
  <c r="I68"/>
  <c r="H68"/>
  <c r="G68"/>
  <c r="F68"/>
  <c r="E68"/>
  <c r="D68"/>
  <c r="C68"/>
  <c r="Q68" s="1"/>
  <c r="R67"/>
  <c r="M67"/>
  <c r="L67"/>
  <c r="K67"/>
  <c r="J67"/>
  <c r="I67"/>
  <c r="H67"/>
  <c r="G67"/>
  <c r="F67"/>
  <c r="E67"/>
  <c r="D67"/>
  <c r="C67"/>
  <c r="Q67" s="1"/>
  <c r="R66"/>
  <c r="M66"/>
  <c r="L66"/>
  <c r="K66"/>
  <c r="J66"/>
  <c r="I66"/>
  <c r="H66"/>
  <c r="G66"/>
  <c r="F66"/>
  <c r="E66"/>
  <c r="D66"/>
  <c r="C66"/>
  <c r="Q66" s="1"/>
  <c r="R65"/>
  <c r="M65"/>
  <c r="L65"/>
  <c r="K65"/>
  <c r="J65"/>
  <c r="I65"/>
  <c r="H65"/>
  <c r="G65"/>
  <c r="F65"/>
  <c r="E65"/>
  <c r="D65"/>
  <c r="C65"/>
  <c r="Q65" s="1"/>
  <c r="R64"/>
  <c r="M64"/>
  <c r="L64"/>
  <c r="K64"/>
  <c r="J64"/>
  <c r="I64"/>
  <c r="H64"/>
  <c r="G64"/>
  <c r="F64"/>
  <c r="E64"/>
  <c r="D64"/>
  <c r="C64"/>
  <c r="Q64" s="1"/>
  <c r="R63"/>
  <c r="M63"/>
  <c r="L63"/>
  <c r="K63"/>
  <c r="J63"/>
  <c r="I63"/>
  <c r="H63"/>
  <c r="G63"/>
  <c r="F63"/>
  <c r="E63"/>
  <c r="D63"/>
  <c r="C63"/>
  <c r="Q63" s="1"/>
  <c r="R62"/>
  <c r="M62"/>
  <c r="L62"/>
  <c r="K62"/>
  <c r="J62"/>
  <c r="I62"/>
  <c r="H62"/>
  <c r="G62"/>
  <c r="F62"/>
  <c r="E62"/>
  <c r="D62"/>
  <c r="C62"/>
  <c r="Q62" s="1"/>
  <c r="R61"/>
  <c r="M61"/>
  <c r="L61"/>
  <c r="K61"/>
  <c r="J61"/>
  <c r="I61"/>
  <c r="H61"/>
  <c r="G61"/>
  <c r="F61"/>
  <c r="E61"/>
  <c r="D61"/>
  <c r="C61"/>
  <c r="Q61" s="1"/>
  <c r="R60"/>
  <c r="M60"/>
  <c r="L60"/>
  <c r="K60"/>
  <c r="J60"/>
  <c r="I60"/>
  <c r="H60"/>
  <c r="G60"/>
  <c r="F60"/>
  <c r="E60"/>
  <c r="D60"/>
  <c r="C60"/>
  <c r="Q60" s="1"/>
  <c r="R59"/>
  <c r="M59"/>
  <c r="L59"/>
  <c r="K59"/>
  <c r="J59"/>
  <c r="I59"/>
  <c r="H59"/>
  <c r="G59"/>
  <c r="F59"/>
  <c r="E59"/>
  <c r="D59"/>
  <c r="C59"/>
  <c r="Q59" s="1"/>
  <c r="R58"/>
  <c r="M58"/>
  <c r="L58"/>
  <c r="K58"/>
  <c r="J58"/>
  <c r="I58"/>
  <c r="H58"/>
  <c r="G58"/>
  <c r="F58"/>
  <c r="E58"/>
  <c r="D58"/>
  <c r="C58"/>
  <c r="Q58" s="1"/>
  <c r="R57"/>
  <c r="M57"/>
  <c r="L57"/>
  <c r="K57"/>
  <c r="J57"/>
  <c r="I57"/>
  <c r="H57"/>
  <c r="G57"/>
  <c r="F57"/>
  <c r="E57"/>
  <c r="D57"/>
  <c r="C57"/>
  <c r="Q57" s="1"/>
  <c r="R56"/>
  <c r="M56"/>
  <c r="L56"/>
  <c r="K56"/>
  <c r="J56"/>
  <c r="I56"/>
  <c r="H56"/>
  <c r="G56"/>
  <c r="F56"/>
  <c r="E56"/>
  <c r="D56"/>
  <c r="C56"/>
  <c r="Q56" s="1"/>
  <c r="R55"/>
  <c r="M55"/>
  <c r="L55"/>
  <c r="K55"/>
  <c r="J55"/>
  <c r="I55"/>
  <c r="H55"/>
  <c r="G55"/>
  <c r="F55"/>
  <c r="E55"/>
  <c r="D55"/>
  <c r="C55"/>
  <c r="Q55" s="1"/>
  <c r="R54"/>
  <c r="M54"/>
  <c r="L54"/>
  <c r="K54"/>
  <c r="J54"/>
  <c r="I54"/>
  <c r="H54"/>
  <c r="G54"/>
  <c r="F54"/>
  <c r="E54"/>
  <c r="D54"/>
  <c r="C54"/>
  <c r="Q54" s="1"/>
  <c r="R53"/>
  <c r="M53"/>
  <c r="L53"/>
  <c r="K53"/>
  <c r="J53"/>
  <c r="I53"/>
  <c r="H53"/>
  <c r="G53"/>
  <c r="F53"/>
  <c r="E53"/>
  <c r="D53"/>
  <c r="C53"/>
  <c r="Q53" s="1"/>
  <c r="R52"/>
  <c r="M52"/>
  <c r="L52"/>
  <c r="K52"/>
  <c r="J52"/>
  <c r="I52"/>
  <c r="H52"/>
  <c r="G52"/>
  <c r="F52"/>
  <c r="E52"/>
  <c r="D52"/>
  <c r="C52"/>
  <c r="Q52" s="1"/>
  <c r="R51"/>
  <c r="M51"/>
  <c r="L51"/>
  <c r="K51"/>
  <c r="J51"/>
  <c r="I51"/>
  <c r="H51"/>
  <c r="G51"/>
  <c r="F51"/>
  <c r="E51"/>
  <c r="D51"/>
  <c r="C51"/>
  <c r="Q51" s="1"/>
  <c r="R50"/>
  <c r="M50"/>
  <c r="L50"/>
  <c r="K50"/>
  <c r="J50"/>
  <c r="I50"/>
  <c r="H50"/>
  <c r="G50"/>
  <c r="F50"/>
  <c r="E50"/>
  <c r="D50"/>
  <c r="C50"/>
  <c r="Q50" s="1"/>
  <c r="R49"/>
  <c r="M49"/>
  <c r="L49"/>
  <c r="K49"/>
  <c r="J49"/>
  <c r="I49"/>
  <c r="H49"/>
  <c r="G49"/>
  <c r="F49"/>
  <c r="E49"/>
  <c r="D49"/>
  <c r="C49"/>
  <c r="Q49" s="1"/>
  <c r="R48"/>
  <c r="M48"/>
  <c r="L48"/>
  <c r="K48"/>
  <c r="J48"/>
  <c r="I48"/>
  <c r="H48"/>
  <c r="G48"/>
  <c r="F48"/>
  <c r="E48"/>
  <c r="D48"/>
  <c r="C48"/>
  <c r="Q48" s="1"/>
  <c r="R47"/>
  <c r="M47"/>
  <c r="L47"/>
  <c r="K47"/>
  <c r="J47"/>
  <c r="I47"/>
  <c r="H47"/>
  <c r="G47"/>
  <c r="F47"/>
  <c r="E47"/>
  <c r="D47"/>
  <c r="C47"/>
  <c r="Q47" s="1"/>
  <c r="R46"/>
  <c r="M46"/>
  <c r="L46"/>
  <c r="K46"/>
  <c r="J46"/>
  <c r="I46"/>
  <c r="H46"/>
  <c r="G46"/>
  <c r="F46"/>
  <c r="E46"/>
  <c r="D46"/>
  <c r="C46"/>
  <c r="Q46" s="1"/>
  <c r="R45"/>
  <c r="M45"/>
  <c r="L45"/>
  <c r="K45"/>
  <c r="J45"/>
  <c r="I45"/>
  <c r="H45"/>
  <c r="G45"/>
  <c r="F45"/>
  <c r="E45"/>
  <c r="D45"/>
  <c r="C45"/>
  <c r="Q45" s="1"/>
  <c r="R44"/>
  <c r="M44"/>
  <c r="L44"/>
  <c r="K44"/>
  <c r="J44"/>
  <c r="I44"/>
  <c r="H44"/>
  <c r="G44"/>
  <c r="F44"/>
  <c r="E44"/>
  <c r="D44"/>
  <c r="C44"/>
  <c r="Q44" s="1"/>
  <c r="R43"/>
  <c r="M43"/>
  <c r="L43"/>
  <c r="K43"/>
  <c r="J43"/>
  <c r="I43"/>
  <c r="H43"/>
  <c r="G43"/>
  <c r="F43"/>
  <c r="E43"/>
  <c r="D43"/>
  <c r="C43"/>
  <c r="Q43" s="1"/>
  <c r="R42"/>
  <c r="M42"/>
  <c r="L42"/>
  <c r="K42"/>
  <c r="J42"/>
  <c r="I42"/>
  <c r="H42"/>
  <c r="G42"/>
  <c r="F42"/>
  <c r="E42"/>
  <c r="D42"/>
  <c r="C42"/>
  <c r="Q42" s="1"/>
  <c r="R41"/>
  <c r="M41"/>
  <c r="L41"/>
  <c r="K41"/>
  <c r="J41"/>
  <c r="I41"/>
  <c r="H41"/>
  <c r="G41"/>
  <c r="F41"/>
  <c r="E41"/>
  <c r="D41"/>
  <c r="C41"/>
  <c r="Q41" s="1"/>
  <c r="R40"/>
  <c r="M40"/>
  <c r="L40"/>
  <c r="K40"/>
  <c r="J40"/>
  <c r="I40"/>
  <c r="H40"/>
  <c r="G40"/>
  <c r="F40"/>
  <c r="E40"/>
  <c r="D40"/>
  <c r="C40"/>
  <c r="Q40" s="1"/>
  <c r="R39"/>
  <c r="M39"/>
  <c r="L39"/>
  <c r="K39"/>
  <c r="J39"/>
  <c r="I39"/>
  <c r="H39"/>
  <c r="G39"/>
  <c r="F39"/>
  <c r="E39"/>
  <c r="D39"/>
  <c r="C39"/>
  <c r="Q39" s="1"/>
  <c r="R38"/>
  <c r="M38"/>
  <c r="L38"/>
  <c r="K38"/>
  <c r="J38"/>
  <c r="I38"/>
  <c r="H38"/>
  <c r="G38"/>
  <c r="F38"/>
  <c r="E38"/>
  <c r="D38"/>
  <c r="C38"/>
  <c r="Q38" s="1"/>
  <c r="R37"/>
  <c r="M37"/>
  <c r="L37"/>
  <c r="K37"/>
  <c r="J37"/>
  <c r="I37"/>
  <c r="H37"/>
  <c r="G37"/>
  <c r="F37"/>
  <c r="E37"/>
  <c r="D37"/>
  <c r="C37"/>
  <c r="Q37" s="1"/>
  <c r="R36"/>
  <c r="M36"/>
  <c r="L36"/>
  <c r="K36"/>
  <c r="J36"/>
  <c r="I36"/>
  <c r="H36"/>
  <c r="G36"/>
  <c r="F36"/>
  <c r="E36"/>
  <c r="D36"/>
  <c r="C36"/>
  <c r="Q36" s="1"/>
  <c r="R35"/>
  <c r="M35"/>
  <c r="L35"/>
  <c r="K35"/>
  <c r="J35"/>
  <c r="I35"/>
  <c r="H35"/>
  <c r="G35"/>
  <c r="F35"/>
  <c r="E35"/>
  <c r="D35"/>
  <c r="C35"/>
  <c r="Q35" s="1"/>
  <c r="R34"/>
  <c r="M34"/>
  <c r="L34"/>
  <c r="K34"/>
  <c r="J34"/>
  <c r="I34"/>
  <c r="H34"/>
  <c r="G34"/>
  <c r="F34"/>
  <c r="E34"/>
  <c r="D34"/>
  <c r="C34"/>
  <c r="Q34" s="1"/>
  <c r="R33"/>
  <c r="M33"/>
  <c r="L33"/>
  <c r="K33"/>
  <c r="J33"/>
  <c r="I33"/>
  <c r="H33"/>
  <c r="G33"/>
  <c r="F33"/>
  <c r="E33"/>
  <c r="D33"/>
  <c r="C33"/>
  <c r="Q33" s="1"/>
  <c r="R32"/>
  <c r="M32"/>
  <c r="L32"/>
  <c r="K32"/>
  <c r="J32"/>
  <c r="I32"/>
  <c r="H32"/>
  <c r="G32"/>
  <c r="F32"/>
  <c r="E32"/>
  <c r="D32"/>
  <c r="C32"/>
  <c r="Q32" s="1"/>
  <c r="R31"/>
  <c r="M31"/>
  <c r="L31"/>
  <c r="K31"/>
  <c r="J31"/>
  <c r="I31"/>
  <c r="H31"/>
  <c r="G31"/>
  <c r="F31"/>
  <c r="E31"/>
  <c r="D31"/>
  <c r="C31"/>
  <c r="Q31" s="1"/>
  <c r="R30"/>
  <c r="M30"/>
  <c r="L30"/>
  <c r="K30"/>
  <c r="J30"/>
  <c r="I30"/>
  <c r="H30"/>
  <c r="G30"/>
  <c r="F30"/>
  <c r="E30"/>
  <c r="D30"/>
  <c r="C30"/>
  <c r="Q30" s="1"/>
  <c r="R29"/>
  <c r="M29"/>
  <c r="L29"/>
  <c r="K29"/>
  <c r="J29"/>
  <c r="I29"/>
  <c r="H29"/>
  <c r="G29"/>
  <c r="F29"/>
  <c r="E29"/>
  <c r="D29"/>
  <c r="C29"/>
  <c r="Q29" s="1"/>
  <c r="R28"/>
  <c r="M28"/>
  <c r="L28"/>
  <c r="K28"/>
  <c r="J28"/>
  <c r="I28"/>
  <c r="H28"/>
  <c r="G28"/>
  <c r="F28"/>
  <c r="E28"/>
  <c r="D28"/>
  <c r="C28"/>
  <c r="Q28" s="1"/>
  <c r="R27"/>
  <c r="M27"/>
  <c r="L27"/>
  <c r="K27"/>
  <c r="J27"/>
  <c r="I27"/>
  <c r="H27"/>
  <c r="G27"/>
  <c r="F27"/>
  <c r="E27"/>
  <c r="D27"/>
  <c r="C27"/>
  <c r="Q27" s="1"/>
  <c r="R26"/>
  <c r="M26"/>
  <c r="L26"/>
  <c r="K26"/>
  <c r="J26"/>
  <c r="I26"/>
  <c r="H26"/>
  <c r="G26"/>
  <c r="F26"/>
  <c r="E26"/>
  <c r="D26"/>
  <c r="C26"/>
  <c r="Q26" s="1"/>
  <c r="R25"/>
  <c r="M25"/>
  <c r="L25"/>
  <c r="K25"/>
  <c r="J25"/>
  <c r="I25"/>
  <c r="H25"/>
  <c r="G25"/>
  <c r="F25"/>
  <c r="E25"/>
  <c r="D25"/>
  <c r="C25"/>
  <c r="Q25" s="1"/>
  <c r="R24"/>
  <c r="M24"/>
  <c r="L24"/>
  <c r="K24"/>
  <c r="J24"/>
  <c r="I24"/>
  <c r="H24"/>
  <c r="G24"/>
  <c r="F24"/>
  <c r="E24"/>
  <c r="D24"/>
  <c r="C24"/>
  <c r="Q24" s="1"/>
  <c r="R23"/>
  <c r="M23"/>
  <c r="L23"/>
  <c r="K23"/>
  <c r="J23"/>
  <c r="I23"/>
  <c r="H23"/>
  <c r="G23"/>
  <c r="F23"/>
  <c r="E23"/>
  <c r="D23"/>
  <c r="C23"/>
  <c r="Q23" s="1"/>
  <c r="R22"/>
  <c r="M22"/>
  <c r="L22"/>
  <c r="K22"/>
  <c r="J22"/>
  <c r="I22"/>
  <c r="H22"/>
  <c r="G22"/>
  <c r="F22"/>
  <c r="E22"/>
  <c r="D22"/>
  <c r="C22"/>
  <c r="Q22" s="1"/>
  <c r="R21"/>
  <c r="M21"/>
  <c r="L21"/>
  <c r="K21"/>
  <c r="J21"/>
  <c r="I21"/>
  <c r="H21"/>
  <c r="G21"/>
  <c r="F21"/>
  <c r="E21"/>
  <c r="D21"/>
  <c r="C21"/>
  <c r="Q21" s="1"/>
  <c r="R20"/>
  <c r="M20"/>
  <c r="L20"/>
  <c r="K20"/>
  <c r="J20"/>
  <c r="I20"/>
  <c r="H20"/>
  <c r="G20"/>
  <c r="F20"/>
  <c r="E20"/>
  <c r="D20"/>
  <c r="C20"/>
  <c r="Q20" s="1"/>
  <c r="R19"/>
  <c r="M19"/>
  <c r="L19"/>
  <c r="K19"/>
  <c r="J19"/>
  <c r="I19"/>
  <c r="H19"/>
  <c r="G19"/>
  <c r="F19"/>
  <c r="E19"/>
  <c r="D19"/>
  <c r="C19"/>
  <c r="Q19" s="1"/>
  <c r="R18"/>
  <c r="M18"/>
  <c r="L18"/>
  <c r="K18"/>
  <c r="J18"/>
  <c r="I18"/>
  <c r="H18"/>
  <c r="G18"/>
  <c r="F18"/>
  <c r="E18"/>
  <c r="D18"/>
  <c r="C18"/>
  <c r="Q18" s="1"/>
  <c r="R17"/>
  <c r="M17"/>
  <c r="L17"/>
  <c r="K17"/>
  <c r="J17"/>
  <c r="I17"/>
  <c r="H17"/>
  <c r="G17"/>
  <c r="F17"/>
  <c r="E17"/>
  <c r="D17"/>
  <c r="C17"/>
  <c r="Q17" s="1"/>
  <c r="R16"/>
  <c r="M16"/>
  <c r="L16"/>
  <c r="K16"/>
  <c r="J16"/>
  <c r="I16"/>
  <c r="H16"/>
  <c r="G16"/>
  <c r="F16"/>
  <c r="E16"/>
  <c r="D16"/>
  <c r="C16"/>
  <c r="Q16" s="1"/>
  <c r="R15"/>
  <c r="M15"/>
  <c r="L15"/>
  <c r="K15"/>
  <c r="J15"/>
  <c r="I15"/>
  <c r="H15"/>
  <c r="G15"/>
  <c r="F15"/>
  <c r="E15"/>
  <c r="D15"/>
  <c r="C15"/>
  <c r="Q15" s="1"/>
  <c r="R14"/>
  <c r="M14"/>
  <c r="L14"/>
  <c r="K14"/>
  <c r="J14"/>
  <c r="I14"/>
  <c r="H14"/>
  <c r="G14"/>
  <c r="F14"/>
  <c r="E14"/>
  <c r="D14"/>
  <c r="C14"/>
  <c r="Q14" s="1"/>
  <c r="R13"/>
  <c r="M13"/>
  <c r="L13"/>
  <c r="K13"/>
  <c r="J13"/>
  <c r="I13"/>
  <c r="H13"/>
  <c r="G13"/>
  <c r="F13"/>
  <c r="E13"/>
  <c r="D13"/>
  <c r="C13"/>
  <c r="Q13" s="1"/>
  <c r="R12"/>
  <c r="M12"/>
  <c r="L12"/>
  <c r="K12"/>
  <c r="J12"/>
  <c r="I12"/>
  <c r="H12"/>
  <c r="G12"/>
  <c r="F12"/>
  <c r="E12"/>
  <c r="D12"/>
  <c r="C12"/>
  <c r="Q12" s="1"/>
  <c r="R11"/>
  <c r="M11"/>
  <c r="L11"/>
  <c r="K11"/>
  <c r="J11"/>
  <c r="I11"/>
  <c r="H11"/>
  <c r="G11"/>
  <c r="F11"/>
  <c r="E11"/>
  <c r="D11"/>
  <c r="C11"/>
  <c r="Q11" s="1"/>
  <c r="R10"/>
  <c r="M10"/>
  <c r="L10"/>
  <c r="K10"/>
  <c r="J10"/>
  <c r="I10"/>
  <c r="H10"/>
  <c r="G10"/>
  <c r="F10"/>
  <c r="E10"/>
  <c r="D10"/>
  <c r="C10"/>
  <c r="Q10" s="1"/>
  <c r="R9"/>
  <c r="M9"/>
  <c r="L9"/>
  <c r="K9"/>
  <c r="J9"/>
  <c r="I9"/>
  <c r="H9"/>
  <c r="G9"/>
  <c r="F9"/>
  <c r="E9"/>
  <c r="D9"/>
  <c r="C9"/>
  <c r="Q9" s="1"/>
  <c r="R8"/>
  <c r="M8"/>
  <c r="L8"/>
  <c r="K8"/>
  <c r="J8"/>
  <c r="I8"/>
  <c r="H8"/>
  <c r="G8"/>
  <c r="F8"/>
  <c r="E8"/>
  <c r="D8"/>
  <c r="C8"/>
  <c r="Q8" s="1"/>
  <c r="R7"/>
  <c r="M7"/>
  <c r="L7"/>
  <c r="K7"/>
  <c r="J7"/>
  <c r="I7"/>
  <c r="H7"/>
  <c r="G7"/>
  <c r="F7"/>
  <c r="E7"/>
  <c r="D7"/>
  <c r="C7"/>
  <c r="Q7" s="1"/>
  <c r="R6"/>
  <c r="M6"/>
  <c r="L6"/>
  <c r="K6"/>
  <c r="J6"/>
  <c r="I6"/>
  <c r="H6"/>
  <c r="G6"/>
  <c r="F6"/>
  <c r="E6"/>
  <c r="D6"/>
  <c r="C6"/>
  <c r="Q6" s="1"/>
  <c r="R5"/>
  <c r="M5"/>
  <c r="L5"/>
  <c r="K5"/>
  <c r="J5"/>
  <c r="I5"/>
  <c r="H5"/>
  <c r="G5"/>
  <c r="F5"/>
  <c r="E5"/>
  <c r="D5"/>
  <c r="C5"/>
  <c r="Q5" s="1"/>
  <c r="R4"/>
  <c r="M4"/>
  <c r="L4"/>
  <c r="K4"/>
  <c r="J4"/>
  <c r="I4"/>
  <c r="H4"/>
  <c r="G4"/>
  <c r="F4"/>
  <c r="E4"/>
  <c r="D4"/>
  <c r="C4"/>
  <c r="Q4" s="1"/>
  <c r="R3"/>
  <c r="M3"/>
  <c r="L3"/>
  <c r="K3"/>
  <c r="J3"/>
  <c r="I3"/>
  <c r="H3"/>
  <c r="G3"/>
  <c r="F3"/>
  <c r="E3"/>
  <c r="D3"/>
  <c r="C3"/>
  <c r="P3" s="1"/>
  <c r="R2"/>
  <c r="M2"/>
  <c r="L2"/>
  <c r="K2"/>
  <c r="J2"/>
  <c r="I2"/>
  <c r="H2"/>
  <c r="G2"/>
  <c r="F2"/>
  <c r="E2"/>
  <c r="D2"/>
  <c r="C2"/>
  <c r="Q2" s="1"/>
  <c r="N2" i="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O3" i="1" l="1"/>
  <c r="Q3"/>
  <c r="O4"/>
  <c r="N2"/>
  <c r="P2"/>
  <c r="N3"/>
  <c r="N4"/>
  <c r="P4"/>
  <c r="N5"/>
  <c r="P5"/>
  <c r="N6"/>
  <c r="P6"/>
  <c r="N7"/>
  <c r="P7"/>
  <c r="N8"/>
  <c r="P8"/>
  <c r="N9"/>
  <c r="P9"/>
  <c r="N10"/>
  <c r="P10"/>
  <c r="N11"/>
  <c r="P11"/>
  <c r="N12"/>
  <c r="P12"/>
  <c r="N13"/>
  <c r="P13"/>
  <c r="N14"/>
  <c r="P14"/>
  <c r="N15"/>
  <c r="P15"/>
  <c r="N16"/>
  <c r="P16"/>
  <c r="N17"/>
  <c r="P17"/>
  <c r="N18"/>
  <c r="P18"/>
  <c r="N19"/>
  <c r="P19"/>
  <c r="N20"/>
  <c r="P20"/>
  <c r="N21"/>
  <c r="P21"/>
  <c r="N22"/>
  <c r="P22"/>
  <c r="N23"/>
  <c r="P23"/>
  <c r="N24"/>
  <c r="P24"/>
  <c r="N25"/>
  <c r="P25"/>
  <c r="N26"/>
  <c r="P26"/>
  <c r="N27"/>
  <c r="P27"/>
  <c r="N28"/>
  <c r="P28"/>
  <c r="N29"/>
  <c r="P29"/>
  <c r="N30"/>
  <c r="P30"/>
  <c r="N31"/>
  <c r="P31"/>
  <c r="N32"/>
  <c r="P32"/>
  <c r="N33"/>
  <c r="P33"/>
  <c r="N34"/>
  <c r="P34"/>
  <c r="N35"/>
  <c r="P35"/>
  <c r="N36"/>
  <c r="P36"/>
  <c r="N37"/>
  <c r="P37"/>
  <c r="N38"/>
  <c r="P38"/>
  <c r="N39"/>
  <c r="P39"/>
  <c r="N40"/>
  <c r="P40"/>
  <c r="N41"/>
  <c r="P41"/>
  <c r="N42"/>
  <c r="P42"/>
  <c r="N43"/>
  <c r="P43"/>
  <c r="N44"/>
  <c r="P44"/>
  <c r="N45"/>
  <c r="P45"/>
  <c r="N46"/>
  <c r="P46"/>
  <c r="N47"/>
  <c r="P47"/>
  <c r="N48"/>
  <c r="P48"/>
  <c r="N49"/>
  <c r="P49"/>
  <c r="N50"/>
  <c r="P50"/>
  <c r="N51"/>
  <c r="P51"/>
  <c r="N52"/>
  <c r="P52"/>
  <c r="N53"/>
  <c r="P53"/>
  <c r="N54"/>
  <c r="P54"/>
  <c r="N55"/>
  <c r="P55"/>
  <c r="N56"/>
  <c r="P56"/>
  <c r="N57"/>
  <c r="P57"/>
  <c r="N58"/>
  <c r="P58"/>
  <c r="N59"/>
  <c r="P59"/>
  <c r="N60"/>
  <c r="P60"/>
  <c r="N61"/>
  <c r="P61"/>
  <c r="N62"/>
  <c r="P62"/>
  <c r="N63"/>
  <c r="P63"/>
  <c r="N64"/>
  <c r="P64"/>
  <c r="N65"/>
  <c r="P65"/>
  <c r="N66"/>
  <c r="P66"/>
  <c r="N67"/>
  <c r="P67"/>
  <c r="N68"/>
  <c r="P68"/>
  <c r="N69"/>
  <c r="P69"/>
  <c r="N70"/>
  <c r="P70"/>
  <c r="N71"/>
  <c r="P71"/>
  <c r="N72"/>
  <c r="P72"/>
  <c r="N73"/>
  <c r="P73"/>
  <c r="N74"/>
  <c r="P74"/>
  <c r="N75"/>
  <c r="P75"/>
  <c r="N76"/>
  <c r="P76"/>
  <c r="N77"/>
  <c r="P77"/>
  <c r="N78"/>
  <c r="P78"/>
  <c r="N79"/>
  <c r="P79"/>
  <c r="N80"/>
  <c r="P80"/>
  <c r="N81"/>
  <c r="P81"/>
  <c r="N82"/>
  <c r="P82"/>
  <c r="N83"/>
  <c r="P83"/>
  <c r="N84"/>
  <c r="P84"/>
  <c r="N85"/>
  <c r="P85"/>
  <c r="N86"/>
  <c r="P86"/>
  <c r="N87"/>
  <c r="P87"/>
  <c r="N88"/>
  <c r="P88"/>
  <c r="N89"/>
  <c r="P89"/>
  <c r="N90"/>
  <c r="P90"/>
  <c r="N91"/>
  <c r="P91"/>
  <c r="N92"/>
  <c r="P92"/>
  <c r="N93"/>
  <c r="P93"/>
  <c r="N94"/>
  <c r="P94"/>
  <c r="N95"/>
  <c r="P95"/>
  <c r="N96"/>
  <c r="P96"/>
  <c r="N97"/>
  <c r="P97"/>
  <c r="N98"/>
  <c r="P98"/>
  <c r="N99"/>
  <c r="P99"/>
  <c r="N100"/>
  <c r="P100"/>
  <c r="N101"/>
  <c r="P101"/>
  <c r="N102"/>
  <c r="P102"/>
  <c r="N103"/>
  <c r="P103"/>
  <c r="N104"/>
  <c r="P104"/>
  <c r="N105"/>
  <c r="P105"/>
  <c r="N106"/>
  <c r="P106"/>
  <c r="N107"/>
  <c r="P107"/>
  <c r="N108"/>
  <c r="P108"/>
  <c r="N109"/>
  <c r="P109"/>
  <c r="N110"/>
  <c r="P110"/>
  <c r="N111"/>
  <c r="P111"/>
  <c r="N112"/>
  <c r="P112"/>
  <c r="N113"/>
  <c r="P113"/>
  <c r="N114"/>
  <c r="P114"/>
  <c r="N115"/>
  <c r="P115"/>
  <c r="N116"/>
  <c r="P116"/>
  <c r="N117"/>
  <c r="P117"/>
  <c r="N118"/>
  <c r="P118"/>
  <c r="N119"/>
  <c r="P119"/>
  <c r="N120"/>
  <c r="P120"/>
  <c r="N121"/>
  <c r="P121"/>
  <c r="O2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M2" i="3"/>
  <c r="K3" s="1"/>
  <c r="C3" l="1"/>
  <c r="E3"/>
  <c r="G3"/>
  <c r="J3"/>
  <c r="B3"/>
  <c r="D3"/>
  <c r="F3"/>
  <c r="H3"/>
  <c r="I3"/>
  <c r="M3" l="1"/>
</calcChain>
</file>

<file path=xl/sharedStrings.xml><?xml version="1.0" encoding="utf-8"?>
<sst xmlns="http://schemas.openxmlformats.org/spreadsheetml/2006/main" count="285" uniqueCount="141">
  <si>
    <t>Rank</t>
  </si>
  <si>
    <t>Team</t>
  </si>
  <si>
    <t>WL</t>
  </si>
  <si>
    <t>SOS</t>
  </si>
  <si>
    <t>PED</t>
  </si>
  <si>
    <t>RD</t>
  </si>
  <si>
    <t>3DO</t>
  </si>
  <si>
    <t>TD</t>
  </si>
  <si>
    <t>PEO</t>
  </si>
  <si>
    <t>EXP</t>
  </si>
  <si>
    <t>OPPG</t>
  </si>
  <si>
    <t>TO</t>
  </si>
  <si>
    <t>3DD</t>
  </si>
  <si>
    <t>AVG R</t>
  </si>
  <si>
    <t>W AVG</t>
  </si>
  <si>
    <t>SUM</t>
  </si>
  <si>
    <t>W SUM</t>
  </si>
  <si>
    <t>BlogPoll</t>
  </si>
  <si>
    <t>Florida</t>
  </si>
  <si>
    <t>Alabama</t>
  </si>
  <si>
    <t>Texas</t>
  </si>
  <si>
    <t>Southern California</t>
  </si>
  <si>
    <t>Iowa</t>
  </si>
  <si>
    <t>Virginia Tech</t>
  </si>
  <si>
    <t>TCU</t>
  </si>
  <si>
    <t>LSU</t>
  </si>
  <si>
    <t>Penn St.</t>
  </si>
  <si>
    <t>Ohio St.</t>
  </si>
  <si>
    <t>Kansas</t>
  </si>
  <si>
    <t>South Fla.</t>
  </si>
  <si>
    <t>Boise St.</t>
  </si>
  <si>
    <t>Cincinnati</t>
  </si>
  <si>
    <t>Arizona</t>
  </si>
  <si>
    <t>Nebraska</t>
  </si>
  <si>
    <t>Auburn</t>
  </si>
  <si>
    <t>Connecticut</t>
  </si>
  <si>
    <t>Wisconsin</t>
  </si>
  <si>
    <t>Miami (FL)</t>
  </si>
  <si>
    <t>Stanford</t>
  </si>
  <si>
    <t>Oklahoma</t>
  </si>
  <si>
    <t>West Virginia</t>
  </si>
  <si>
    <t>Oregon</t>
  </si>
  <si>
    <t>BYU</t>
  </si>
  <si>
    <t>Georgia Tech</t>
  </si>
  <si>
    <t>North Carolina St.</t>
  </si>
  <si>
    <t>UCLA</t>
  </si>
  <si>
    <t>Wake Forest</t>
  </si>
  <si>
    <t>Georgia</t>
  </si>
  <si>
    <t>Utah</t>
  </si>
  <si>
    <t>Idaho</t>
  </si>
  <si>
    <t>Boston College</t>
  </si>
  <si>
    <t>Notre Dame</t>
  </si>
  <si>
    <t>Washington</t>
  </si>
  <si>
    <t>Michigan St.</t>
  </si>
  <si>
    <t>South Carolina</t>
  </si>
  <si>
    <t>Missouri</t>
  </si>
  <si>
    <t>Tennessee</t>
  </si>
  <si>
    <t>Mississippi</t>
  </si>
  <si>
    <t>Oklahoma St.</t>
  </si>
  <si>
    <t>Baylor</t>
  </si>
  <si>
    <t>Central Mich.</t>
  </si>
  <si>
    <t>Clemson</t>
  </si>
  <si>
    <t>North Carolina</t>
  </si>
  <si>
    <t>Navy</t>
  </si>
  <si>
    <t>Southern Miss.</t>
  </si>
  <si>
    <t>Arizona St.</t>
  </si>
  <si>
    <t>California</t>
  </si>
  <si>
    <t>Kansas St.</t>
  </si>
  <si>
    <t>Fresno St.</t>
  </si>
  <si>
    <t>Oregon St.</t>
  </si>
  <si>
    <t>Air Force</t>
  </si>
  <si>
    <t>Michigan</t>
  </si>
  <si>
    <t>Florida St.</t>
  </si>
  <si>
    <t>Texas A&amp;M</t>
  </si>
  <si>
    <t>Mississippi St.</t>
  </si>
  <si>
    <t>Pittsburgh</t>
  </si>
  <si>
    <t>Tulsa</t>
  </si>
  <si>
    <t>Northern Ill.</t>
  </si>
  <si>
    <t>Minnesota</t>
  </si>
  <si>
    <t>Colorado St.</t>
  </si>
  <si>
    <t>Houston</t>
  </si>
  <si>
    <t>Texas Tech</t>
  </si>
  <si>
    <t>Rutgers</t>
  </si>
  <si>
    <t>Kentucky</t>
  </si>
  <si>
    <t>Indiana</t>
  </si>
  <si>
    <t>Virginia</t>
  </si>
  <si>
    <t>Purdue</t>
  </si>
  <si>
    <t>Arkansas</t>
  </si>
  <si>
    <t>Northwestern</t>
  </si>
  <si>
    <t>Louisiana Tech</t>
  </si>
  <si>
    <t>Vanderbilt</t>
  </si>
  <si>
    <t>Middle Tenn.</t>
  </si>
  <si>
    <t>East Carolina</t>
  </si>
  <si>
    <t>La.-Lafayette</t>
  </si>
  <si>
    <t>Iowa St.</t>
  </si>
  <si>
    <t>Marshall</t>
  </si>
  <si>
    <t>La.-Monroe</t>
  </si>
  <si>
    <t>San Diego St.</t>
  </si>
  <si>
    <t>Ohio</t>
  </si>
  <si>
    <t>UCF</t>
  </si>
  <si>
    <t>Syracuse</t>
  </si>
  <si>
    <t>Nevada</t>
  </si>
  <si>
    <t>Bowling Green</t>
  </si>
  <si>
    <t>SMU</t>
  </si>
  <si>
    <t>Hawaii</t>
  </si>
  <si>
    <t>Duke</t>
  </si>
  <si>
    <t>Buffalo</t>
  </si>
  <si>
    <t>Maryland</t>
  </si>
  <si>
    <t>Arkansas St.</t>
  </si>
  <si>
    <t>Toledo</t>
  </si>
  <si>
    <t>Temple</t>
  </si>
  <si>
    <t>Troy</t>
  </si>
  <si>
    <t>Western Mich.</t>
  </si>
  <si>
    <t>North Texas</t>
  </si>
  <si>
    <t>Wyoming</t>
  </si>
  <si>
    <t>Illinois</t>
  </si>
  <si>
    <t>Louisville</t>
  </si>
  <si>
    <t>New Mexico St.</t>
  </si>
  <si>
    <t>Tulane</t>
  </si>
  <si>
    <t>UTEP</t>
  </si>
  <si>
    <t>Colorado</t>
  </si>
  <si>
    <t>Army</t>
  </si>
  <si>
    <t>Kent St.</t>
  </si>
  <si>
    <t>Akron</t>
  </si>
  <si>
    <t>Utah St.</t>
  </si>
  <si>
    <t>UNLV</t>
  </si>
  <si>
    <t>UAB</t>
  </si>
  <si>
    <t>Miami (OH)</t>
  </si>
  <si>
    <t>Memphis</t>
  </si>
  <si>
    <t>Fla. Atlantic</t>
  </si>
  <si>
    <t>Washington St.</t>
  </si>
  <si>
    <t>Eastern Mich.</t>
  </si>
  <si>
    <t>San Jose St.</t>
  </si>
  <si>
    <t>FIU</t>
  </si>
  <si>
    <t>Ball St.</t>
  </si>
  <si>
    <t>Rice</t>
  </si>
  <si>
    <t>New Mexico</t>
  </si>
  <si>
    <t>Western Ky.</t>
  </si>
  <si>
    <t>Weight Type</t>
  </si>
  <si>
    <t>Raw</t>
  </si>
  <si>
    <t>Normalized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</si>
</sst>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NumberFormat="1" applyFill="1"/>
    <xf numFmtId="164" fontId="0" fillId="0" borderId="0" xfId="0" applyNumberFormat="1" applyFill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2">
    <cellStyle name="Normal" xfId="0" builtinId="0"/>
    <cellStyle name="Normal 2" xfId="1"/>
  </cellStyles>
  <dxfs count="39"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164" formatCode="0.000"/>
      <fill>
        <patternFill patternType="none">
          <fgColor indexed="64"/>
          <bgColor indexed="65"/>
        </patternFill>
      </fill>
    </dxf>
    <dxf>
      <numFmt numFmtId="164" formatCode="0.0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rgb="FF000000"/>
          <bgColor rgb="FFFFFFFF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0"/>
        <color rgb="FFFFFF00"/>
        <name val="Arial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ogPoll%202010%20MCUV%20Sagari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ogPoll"/>
      <sheetName val="Ordinal"/>
      <sheetName val="Web Layout"/>
      <sheetName val="Web Layout new"/>
      <sheetName val="Output new"/>
      <sheetName val="Weighting"/>
      <sheetName val="Output"/>
      <sheetName val="Stat Charts"/>
      <sheetName val="WL"/>
      <sheetName val="SOS"/>
      <sheetName val="Sheet1"/>
      <sheetName val="PED"/>
      <sheetName val="RD"/>
      <sheetName val="3DO"/>
      <sheetName val="TD"/>
      <sheetName val="PEO"/>
      <sheetName val="Exp"/>
      <sheetName val="OPPG"/>
      <sheetName val="TO"/>
      <sheetName val="3DD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25</v>
          </cell>
          <cell r="C2">
            <v>15</v>
          </cell>
          <cell r="D2">
            <v>9</v>
          </cell>
          <cell r="E2">
            <v>8</v>
          </cell>
          <cell r="F2">
            <v>7</v>
          </cell>
          <cell r="G2">
            <v>6</v>
          </cell>
          <cell r="H2">
            <v>5</v>
          </cell>
          <cell r="I2">
            <v>0</v>
          </cell>
          <cell r="J2">
            <v>3</v>
          </cell>
          <cell r="K2">
            <v>2</v>
          </cell>
          <cell r="L2">
            <v>1</v>
          </cell>
        </row>
        <row r="3">
          <cell r="B3">
            <v>30.864197530864196</v>
          </cell>
          <cell r="C3">
            <v>18.518518518518519</v>
          </cell>
          <cell r="D3">
            <v>11.111111111111111</v>
          </cell>
          <cell r="E3">
            <v>9.8765432098765427</v>
          </cell>
          <cell r="F3">
            <v>8.6419753086419746</v>
          </cell>
          <cell r="G3">
            <v>7.4074074074074066</v>
          </cell>
          <cell r="H3">
            <v>6.1728395061728394</v>
          </cell>
          <cell r="I3">
            <v>0</v>
          </cell>
          <cell r="J3">
            <v>3.7037037037037033</v>
          </cell>
          <cell r="K3">
            <v>2.4691358024691357</v>
          </cell>
          <cell r="L3">
            <v>1.2345679012345678</v>
          </cell>
        </row>
      </sheetData>
      <sheetData sheetId="6"/>
      <sheetData sheetId="7"/>
      <sheetData sheetId="8">
        <row r="2">
          <cell r="B2" t="str">
            <v>Oregon</v>
          </cell>
          <cell r="C2">
            <v>6</v>
          </cell>
          <cell r="D2">
            <v>470</v>
          </cell>
          <cell r="E2">
            <v>3402</v>
          </cell>
          <cell r="F2">
            <v>7.24</v>
          </cell>
          <cell r="G2">
            <v>43</v>
          </cell>
          <cell r="H2">
            <v>567</v>
          </cell>
          <cell r="I2">
            <v>6</v>
          </cell>
          <cell r="J2">
            <v>0</v>
          </cell>
          <cell r="K2">
            <v>0</v>
          </cell>
          <cell r="L2">
            <v>1</v>
          </cell>
          <cell r="M2">
            <v>1</v>
          </cell>
          <cell r="N2">
            <v>1.6776682041897757</v>
          </cell>
          <cell r="O2">
            <v>1</v>
          </cell>
        </row>
        <row r="3">
          <cell r="B3" t="str">
            <v>Nevada</v>
          </cell>
          <cell r="C3">
            <v>6</v>
          </cell>
          <cell r="D3">
            <v>442</v>
          </cell>
          <cell r="E3">
            <v>3272</v>
          </cell>
          <cell r="F3">
            <v>7.4</v>
          </cell>
          <cell r="G3">
            <v>34</v>
          </cell>
          <cell r="H3">
            <v>545.33000000000004</v>
          </cell>
          <cell r="I3">
            <v>6</v>
          </cell>
          <cell r="J3">
            <v>0</v>
          </cell>
          <cell r="K3">
            <v>0</v>
          </cell>
          <cell r="L3">
            <v>1</v>
          </cell>
          <cell r="M3">
            <v>2</v>
          </cell>
          <cell r="N3">
            <v>1.6776682041897757</v>
          </cell>
          <cell r="O3">
            <v>1</v>
          </cell>
        </row>
        <row r="4">
          <cell r="B4" t="str">
            <v>Michigan</v>
          </cell>
          <cell r="C4">
            <v>6</v>
          </cell>
          <cell r="D4">
            <v>410</v>
          </cell>
          <cell r="E4">
            <v>3202</v>
          </cell>
          <cell r="F4">
            <v>7.81</v>
          </cell>
          <cell r="G4">
            <v>31</v>
          </cell>
          <cell r="H4">
            <v>533.66999999999996</v>
          </cell>
          <cell r="I4">
            <v>5</v>
          </cell>
          <cell r="J4">
            <v>1</v>
          </cell>
          <cell r="K4">
            <v>0</v>
          </cell>
          <cell r="L4">
            <v>0.83333333333333337</v>
          </cell>
          <cell r="M4">
            <v>3</v>
          </cell>
          <cell r="N4">
            <v>0.99459933870915962</v>
          </cell>
          <cell r="O4">
            <v>14</v>
          </cell>
        </row>
        <row r="5">
          <cell r="B5" t="str">
            <v>Oklahoma St.</v>
          </cell>
          <cell r="C5">
            <v>5</v>
          </cell>
          <cell r="D5">
            <v>385</v>
          </cell>
          <cell r="E5">
            <v>2631</v>
          </cell>
          <cell r="F5">
            <v>6.83</v>
          </cell>
          <cell r="G5">
            <v>33</v>
          </cell>
          <cell r="H5">
            <v>526.20000000000005</v>
          </cell>
          <cell r="I5">
            <v>5</v>
          </cell>
          <cell r="J5">
            <v>0</v>
          </cell>
          <cell r="K5">
            <v>0</v>
          </cell>
          <cell r="L5">
            <v>1</v>
          </cell>
          <cell r="M5">
            <v>4</v>
          </cell>
          <cell r="N5">
            <v>1.6776682041897757</v>
          </cell>
          <cell r="O5">
            <v>1</v>
          </cell>
        </row>
        <row r="6">
          <cell r="B6" t="str">
            <v>Boise St.</v>
          </cell>
          <cell r="C6">
            <v>5</v>
          </cell>
          <cell r="D6">
            <v>338</v>
          </cell>
          <cell r="E6">
            <v>2608</v>
          </cell>
          <cell r="F6">
            <v>7.72</v>
          </cell>
          <cell r="G6">
            <v>30</v>
          </cell>
          <cell r="H6">
            <v>521.6</v>
          </cell>
          <cell r="I6">
            <v>5</v>
          </cell>
          <cell r="J6">
            <v>0</v>
          </cell>
          <cell r="K6">
            <v>0</v>
          </cell>
          <cell r="L6">
            <v>1</v>
          </cell>
          <cell r="M6">
            <v>5</v>
          </cell>
          <cell r="N6">
            <v>1.6776682041897757</v>
          </cell>
          <cell r="O6">
            <v>1</v>
          </cell>
        </row>
        <row r="7">
          <cell r="B7" t="str">
            <v>Hawaii</v>
          </cell>
          <cell r="C7">
            <v>6</v>
          </cell>
          <cell r="D7">
            <v>393</v>
          </cell>
          <cell r="E7">
            <v>2980</v>
          </cell>
          <cell r="F7">
            <v>7.58</v>
          </cell>
          <cell r="G7">
            <v>30</v>
          </cell>
          <cell r="H7">
            <v>496.67</v>
          </cell>
          <cell r="I7">
            <v>4</v>
          </cell>
          <cell r="J7">
            <v>2</v>
          </cell>
          <cell r="K7">
            <v>0</v>
          </cell>
          <cell r="L7">
            <v>0.66666666666666663</v>
          </cell>
          <cell r="M7">
            <v>6</v>
          </cell>
          <cell r="N7">
            <v>0.3115304732285431</v>
          </cell>
          <cell r="O7">
            <v>31</v>
          </cell>
        </row>
        <row r="8">
          <cell r="B8" t="str">
            <v>Nebraska</v>
          </cell>
          <cell r="C8">
            <v>5</v>
          </cell>
          <cell r="D8">
            <v>298</v>
          </cell>
          <cell r="E8">
            <v>2472</v>
          </cell>
          <cell r="F8">
            <v>8.3000000000000007</v>
          </cell>
          <cell r="G8">
            <v>28</v>
          </cell>
          <cell r="H8">
            <v>494.4</v>
          </cell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7</v>
          </cell>
          <cell r="N8">
            <v>1.6776682041897757</v>
          </cell>
          <cell r="O8">
            <v>1</v>
          </cell>
        </row>
        <row r="9">
          <cell r="B9" t="str">
            <v>Troy</v>
          </cell>
          <cell r="C9">
            <v>5</v>
          </cell>
          <cell r="D9">
            <v>400</v>
          </cell>
          <cell r="E9">
            <v>2436</v>
          </cell>
          <cell r="F9">
            <v>6.09</v>
          </cell>
          <cell r="G9">
            <v>21</v>
          </cell>
          <cell r="H9">
            <v>487.2</v>
          </cell>
          <cell r="I9">
            <v>3</v>
          </cell>
          <cell r="J9">
            <v>2</v>
          </cell>
          <cell r="K9">
            <v>0</v>
          </cell>
          <cell r="L9">
            <v>0.6</v>
          </cell>
          <cell r="M9">
            <v>8</v>
          </cell>
          <cell r="N9">
            <v>3.8302927036296695E-2</v>
          </cell>
          <cell r="O9">
            <v>43</v>
          </cell>
        </row>
        <row r="10">
          <cell r="B10" t="str">
            <v>Tulsa</v>
          </cell>
          <cell r="C10">
            <v>6</v>
          </cell>
          <cell r="D10">
            <v>481</v>
          </cell>
          <cell r="E10">
            <v>2903</v>
          </cell>
          <cell r="F10">
            <v>6.04</v>
          </cell>
          <cell r="G10">
            <v>27</v>
          </cell>
          <cell r="H10">
            <v>483.83</v>
          </cell>
          <cell r="I10">
            <v>3</v>
          </cell>
          <cell r="J10">
            <v>3</v>
          </cell>
          <cell r="K10">
            <v>0</v>
          </cell>
          <cell r="L10">
            <v>0.5</v>
          </cell>
          <cell r="M10">
            <v>9</v>
          </cell>
          <cell r="N10">
            <v>-0.37153839225207291</v>
          </cell>
          <cell r="O10">
            <v>66</v>
          </cell>
        </row>
        <row r="11">
          <cell r="B11" t="str">
            <v>Auburn</v>
          </cell>
          <cell r="C11">
            <v>6</v>
          </cell>
          <cell r="D11">
            <v>401</v>
          </cell>
          <cell r="E11">
            <v>2898</v>
          </cell>
          <cell r="F11">
            <v>7.23</v>
          </cell>
          <cell r="G11">
            <v>28</v>
          </cell>
          <cell r="H11">
            <v>483</v>
          </cell>
          <cell r="I11">
            <v>6</v>
          </cell>
          <cell r="J11">
            <v>0</v>
          </cell>
          <cell r="K11">
            <v>0</v>
          </cell>
          <cell r="L11">
            <v>1</v>
          </cell>
          <cell r="M11">
            <v>10</v>
          </cell>
          <cell r="N11">
            <v>1.6776682041897757</v>
          </cell>
          <cell r="O11">
            <v>1</v>
          </cell>
        </row>
        <row r="12">
          <cell r="B12" t="str">
            <v>TCU</v>
          </cell>
          <cell r="C12">
            <v>6</v>
          </cell>
          <cell r="D12">
            <v>423</v>
          </cell>
          <cell r="E12">
            <v>2890</v>
          </cell>
          <cell r="F12">
            <v>6.83</v>
          </cell>
          <cell r="G12">
            <v>34</v>
          </cell>
          <cell r="H12">
            <v>481.67</v>
          </cell>
          <cell r="I12">
            <v>6</v>
          </cell>
          <cell r="J12">
            <v>0</v>
          </cell>
          <cell r="K12">
            <v>0</v>
          </cell>
          <cell r="L12">
            <v>1</v>
          </cell>
          <cell r="M12">
            <v>11</v>
          </cell>
          <cell r="N12">
            <v>1.6776682041897757</v>
          </cell>
          <cell r="O12">
            <v>1</v>
          </cell>
        </row>
        <row r="13">
          <cell r="B13" t="str">
            <v>Baylor</v>
          </cell>
          <cell r="C13">
            <v>6</v>
          </cell>
          <cell r="D13">
            <v>422</v>
          </cell>
          <cell r="E13">
            <v>2860</v>
          </cell>
          <cell r="F13">
            <v>6.78</v>
          </cell>
          <cell r="G13">
            <v>24</v>
          </cell>
          <cell r="H13">
            <v>476.67</v>
          </cell>
          <cell r="I13">
            <v>4</v>
          </cell>
          <cell r="J13">
            <v>2</v>
          </cell>
          <cell r="K13">
            <v>0</v>
          </cell>
          <cell r="L13">
            <v>0.66666666666666663</v>
          </cell>
          <cell r="M13">
            <v>12</v>
          </cell>
          <cell r="N13">
            <v>0.3115304732285431</v>
          </cell>
          <cell r="O13">
            <v>31</v>
          </cell>
        </row>
        <row r="14">
          <cell r="B14" t="str">
            <v>Southern California</v>
          </cell>
          <cell r="C14">
            <v>6</v>
          </cell>
          <cell r="D14">
            <v>396</v>
          </cell>
          <cell r="E14">
            <v>2856</v>
          </cell>
          <cell r="F14">
            <v>7.21</v>
          </cell>
          <cell r="G14">
            <v>30</v>
          </cell>
          <cell r="H14">
            <v>476</v>
          </cell>
          <cell r="I14">
            <v>4</v>
          </cell>
          <cell r="J14">
            <v>2</v>
          </cell>
          <cell r="K14">
            <v>0</v>
          </cell>
          <cell r="L14">
            <v>0.66666666666666663</v>
          </cell>
          <cell r="M14">
            <v>13</v>
          </cell>
          <cell r="N14">
            <v>0.3115304732285431</v>
          </cell>
          <cell r="O14">
            <v>31</v>
          </cell>
        </row>
        <row r="15">
          <cell r="B15" t="str">
            <v>Michigan St.</v>
          </cell>
          <cell r="C15">
            <v>6</v>
          </cell>
          <cell r="D15">
            <v>387</v>
          </cell>
          <cell r="E15">
            <v>2839</v>
          </cell>
          <cell r="F15">
            <v>7.34</v>
          </cell>
          <cell r="G15">
            <v>27</v>
          </cell>
          <cell r="H15">
            <v>473.17</v>
          </cell>
          <cell r="I15">
            <v>6</v>
          </cell>
          <cell r="J15">
            <v>0</v>
          </cell>
          <cell r="K15">
            <v>0</v>
          </cell>
          <cell r="L15">
            <v>1</v>
          </cell>
          <cell r="M15">
            <v>14</v>
          </cell>
          <cell r="N15">
            <v>1.6776682041897757</v>
          </cell>
          <cell r="O15">
            <v>1</v>
          </cell>
        </row>
        <row r="16">
          <cell r="B16" t="str">
            <v>Texas A&amp;M</v>
          </cell>
          <cell r="C16">
            <v>5</v>
          </cell>
          <cell r="D16">
            <v>434</v>
          </cell>
          <cell r="E16">
            <v>2363</v>
          </cell>
          <cell r="F16">
            <v>5.44</v>
          </cell>
          <cell r="G16">
            <v>22</v>
          </cell>
          <cell r="H16">
            <v>472.6</v>
          </cell>
          <cell r="I16">
            <v>3</v>
          </cell>
          <cell r="J16">
            <v>2</v>
          </cell>
          <cell r="K16">
            <v>0</v>
          </cell>
          <cell r="L16">
            <v>0.6</v>
          </cell>
          <cell r="M16">
            <v>15</v>
          </cell>
          <cell r="N16">
            <v>3.8302927036296695E-2</v>
          </cell>
          <cell r="O16">
            <v>43</v>
          </cell>
        </row>
        <row r="17">
          <cell r="B17" t="str">
            <v>Stanford</v>
          </cell>
          <cell r="C17">
            <v>6</v>
          </cell>
          <cell r="D17">
            <v>414</v>
          </cell>
          <cell r="E17">
            <v>2826</v>
          </cell>
          <cell r="F17">
            <v>6.83</v>
          </cell>
          <cell r="G17">
            <v>33</v>
          </cell>
          <cell r="H17">
            <v>471</v>
          </cell>
          <cell r="I17">
            <v>5</v>
          </cell>
          <cell r="J17">
            <v>1</v>
          </cell>
          <cell r="K17">
            <v>0</v>
          </cell>
          <cell r="L17">
            <v>0.83333333333333337</v>
          </cell>
          <cell r="M17">
            <v>16</v>
          </cell>
          <cell r="N17">
            <v>0.99459933870915962</v>
          </cell>
          <cell r="O17">
            <v>14</v>
          </cell>
        </row>
        <row r="18">
          <cell r="B18" t="str">
            <v>Air Force</v>
          </cell>
          <cell r="C18">
            <v>6</v>
          </cell>
          <cell r="D18">
            <v>429</v>
          </cell>
          <cell r="E18">
            <v>2804</v>
          </cell>
          <cell r="F18">
            <v>6.54</v>
          </cell>
          <cell r="G18">
            <v>29</v>
          </cell>
          <cell r="H18">
            <v>467.33</v>
          </cell>
          <cell r="I18">
            <v>5</v>
          </cell>
          <cell r="J18">
            <v>1</v>
          </cell>
          <cell r="K18">
            <v>0</v>
          </cell>
          <cell r="L18">
            <v>0.83333333333333337</v>
          </cell>
          <cell r="M18">
            <v>17</v>
          </cell>
          <cell r="N18">
            <v>0.99459933870915962</v>
          </cell>
          <cell r="O18">
            <v>14</v>
          </cell>
        </row>
        <row r="19">
          <cell r="B19" t="str">
            <v>Ohio St.</v>
          </cell>
          <cell r="C19">
            <v>6</v>
          </cell>
          <cell r="D19">
            <v>420</v>
          </cell>
          <cell r="E19">
            <v>2795</v>
          </cell>
          <cell r="F19">
            <v>6.65</v>
          </cell>
          <cell r="G19">
            <v>32</v>
          </cell>
          <cell r="H19">
            <v>465.83</v>
          </cell>
          <cell r="I19">
            <v>6</v>
          </cell>
          <cell r="J19">
            <v>0</v>
          </cell>
          <cell r="K19">
            <v>0</v>
          </cell>
          <cell r="L19">
            <v>1</v>
          </cell>
          <cell r="M19">
            <v>18</v>
          </cell>
          <cell r="N19">
            <v>1.6776682041897757</v>
          </cell>
          <cell r="O19">
            <v>1</v>
          </cell>
        </row>
        <row r="20">
          <cell r="B20" t="str">
            <v>Arkansas</v>
          </cell>
          <cell r="C20">
            <v>5</v>
          </cell>
          <cell r="D20">
            <v>320</v>
          </cell>
          <cell r="E20">
            <v>2314</v>
          </cell>
          <cell r="F20">
            <v>7.23</v>
          </cell>
          <cell r="G20">
            <v>19</v>
          </cell>
          <cell r="H20">
            <v>462.8</v>
          </cell>
          <cell r="I20">
            <v>4</v>
          </cell>
          <cell r="J20">
            <v>1</v>
          </cell>
          <cell r="K20">
            <v>0</v>
          </cell>
          <cell r="L20">
            <v>0.8</v>
          </cell>
          <cell r="M20">
            <v>19</v>
          </cell>
          <cell r="N20">
            <v>0.8579855656130364</v>
          </cell>
          <cell r="O20">
            <v>23</v>
          </cell>
        </row>
        <row r="21">
          <cell r="B21" t="str">
            <v>San Diego St.</v>
          </cell>
          <cell r="C21">
            <v>5</v>
          </cell>
          <cell r="D21">
            <v>331</v>
          </cell>
          <cell r="E21">
            <v>2311</v>
          </cell>
          <cell r="F21">
            <v>6.98</v>
          </cell>
          <cell r="G21">
            <v>22</v>
          </cell>
          <cell r="H21">
            <v>462.2</v>
          </cell>
          <cell r="I21">
            <v>3</v>
          </cell>
          <cell r="J21">
            <v>2</v>
          </cell>
          <cell r="K21">
            <v>0</v>
          </cell>
          <cell r="L21">
            <v>0.6</v>
          </cell>
          <cell r="M21">
            <v>20</v>
          </cell>
          <cell r="N21">
            <v>3.8302927036296695E-2</v>
          </cell>
          <cell r="O21">
            <v>43</v>
          </cell>
        </row>
        <row r="22">
          <cell r="B22" t="str">
            <v>Louisville</v>
          </cell>
          <cell r="C22">
            <v>5</v>
          </cell>
          <cell r="D22">
            <v>335</v>
          </cell>
          <cell r="E22">
            <v>2307</v>
          </cell>
          <cell r="F22">
            <v>6.89</v>
          </cell>
          <cell r="G22">
            <v>20</v>
          </cell>
          <cell r="H22">
            <v>461.4</v>
          </cell>
          <cell r="I22">
            <v>3</v>
          </cell>
          <cell r="J22">
            <v>2</v>
          </cell>
          <cell r="K22">
            <v>0</v>
          </cell>
          <cell r="L22">
            <v>0.6</v>
          </cell>
          <cell r="M22">
            <v>21</v>
          </cell>
          <cell r="N22">
            <v>3.8302927036296695E-2</v>
          </cell>
          <cell r="O22">
            <v>43</v>
          </cell>
        </row>
        <row r="23">
          <cell r="B23" t="str">
            <v>Arizona St.</v>
          </cell>
          <cell r="C23">
            <v>6</v>
          </cell>
          <cell r="D23">
            <v>458</v>
          </cell>
          <cell r="E23">
            <v>2731</v>
          </cell>
          <cell r="F23">
            <v>5.96</v>
          </cell>
          <cell r="G23">
            <v>24</v>
          </cell>
          <cell r="H23">
            <v>455.17</v>
          </cell>
          <cell r="I23">
            <v>3</v>
          </cell>
          <cell r="J23">
            <v>3</v>
          </cell>
          <cell r="K23">
            <v>0</v>
          </cell>
          <cell r="L23">
            <v>0.5</v>
          </cell>
          <cell r="M23">
            <v>22</v>
          </cell>
          <cell r="N23">
            <v>-0.37153839225207291</v>
          </cell>
          <cell r="O23">
            <v>66</v>
          </cell>
        </row>
        <row r="24">
          <cell r="B24" t="str">
            <v>Houston</v>
          </cell>
          <cell r="C24">
            <v>5</v>
          </cell>
          <cell r="D24">
            <v>347</v>
          </cell>
          <cell r="E24">
            <v>2265</v>
          </cell>
          <cell r="F24">
            <v>6.53</v>
          </cell>
          <cell r="G24">
            <v>27</v>
          </cell>
          <cell r="H24">
            <v>453</v>
          </cell>
          <cell r="I24">
            <v>3</v>
          </cell>
          <cell r="J24">
            <v>2</v>
          </cell>
          <cell r="K24">
            <v>0</v>
          </cell>
          <cell r="L24">
            <v>0.6</v>
          </cell>
          <cell r="M24">
            <v>23</v>
          </cell>
          <cell r="N24">
            <v>3.8302927036296695E-2</v>
          </cell>
          <cell r="O24">
            <v>43</v>
          </cell>
        </row>
        <row r="25">
          <cell r="B25" t="str">
            <v>Wisconsin</v>
          </cell>
          <cell r="C25">
            <v>6</v>
          </cell>
          <cell r="D25">
            <v>398</v>
          </cell>
          <cell r="E25">
            <v>2701</v>
          </cell>
          <cell r="F25">
            <v>6.79</v>
          </cell>
          <cell r="G25">
            <v>29</v>
          </cell>
          <cell r="H25">
            <v>450.17</v>
          </cell>
          <cell r="I25">
            <v>5</v>
          </cell>
          <cell r="J25">
            <v>1</v>
          </cell>
          <cell r="K25">
            <v>0</v>
          </cell>
          <cell r="L25">
            <v>0.83333333333333337</v>
          </cell>
          <cell r="M25">
            <v>24</v>
          </cell>
          <cell r="N25">
            <v>0.99459933870915962</v>
          </cell>
          <cell r="O25">
            <v>14</v>
          </cell>
        </row>
        <row r="26">
          <cell r="B26" t="str">
            <v>Alabama</v>
          </cell>
          <cell r="C26">
            <v>6</v>
          </cell>
          <cell r="D26">
            <v>372</v>
          </cell>
          <cell r="E26">
            <v>2671</v>
          </cell>
          <cell r="F26">
            <v>7.18</v>
          </cell>
          <cell r="G26">
            <v>26</v>
          </cell>
          <cell r="H26">
            <v>445.17</v>
          </cell>
          <cell r="I26">
            <v>5</v>
          </cell>
          <cell r="J26">
            <v>1</v>
          </cell>
          <cell r="K26">
            <v>0</v>
          </cell>
          <cell r="L26">
            <v>0.83333333333333337</v>
          </cell>
          <cell r="M26">
            <v>25</v>
          </cell>
          <cell r="N26">
            <v>0.99459933870915962</v>
          </cell>
          <cell r="O26">
            <v>14</v>
          </cell>
        </row>
        <row r="27">
          <cell r="B27" t="str">
            <v>Arizona</v>
          </cell>
          <cell r="C27">
            <v>5</v>
          </cell>
          <cell r="D27">
            <v>337</v>
          </cell>
          <cell r="E27">
            <v>2225</v>
          </cell>
          <cell r="F27">
            <v>6.6</v>
          </cell>
          <cell r="G27">
            <v>22</v>
          </cell>
          <cell r="H27">
            <v>445</v>
          </cell>
          <cell r="I27">
            <v>4</v>
          </cell>
          <cell r="J27">
            <v>1</v>
          </cell>
          <cell r="K27">
            <v>0</v>
          </cell>
          <cell r="L27">
            <v>0.8</v>
          </cell>
          <cell r="M27">
            <v>26</v>
          </cell>
          <cell r="N27">
            <v>0.8579855656130364</v>
          </cell>
          <cell r="O27">
            <v>23</v>
          </cell>
        </row>
        <row r="28">
          <cell r="B28" t="str">
            <v>North Carolina St.</v>
          </cell>
          <cell r="C28">
            <v>6</v>
          </cell>
          <cell r="D28">
            <v>467</v>
          </cell>
          <cell r="E28">
            <v>2666</v>
          </cell>
          <cell r="F28">
            <v>5.71</v>
          </cell>
          <cell r="G28">
            <v>28</v>
          </cell>
          <cell r="H28">
            <v>444.33</v>
          </cell>
          <cell r="I28">
            <v>5</v>
          </cell>
          <cell r="J28">
            <v>1</v>
          </cell>
          <cell r="K28">
            <v>0</v>
          </cell>
          <cell r="L28">
            <v>0.83333333333333337</v>
          </cell>
          <cell r="M28">
            <v>27</v>
          </cell>
          <cell r="N28">
            <v>0.99459933870915962</v>
          </cell>
          <cell r="O28">
            <v>14</v>
          </cell>
        </row>
        <row r="29">
          <cell r="B29" t="str">
            <v>Florida St.</v>
          </cell>
          <cell r="C29">
            <v>6</v>
          </cell>
          <cell r="D29">
            <v>397</v>
          </cell>
          <cell r="E29">
            <v>2637</v>
          </cell>
          <cell r="F29">
            <v>6.64</v>
          </cell>
          <cell r="G29">
            <v>28</v>
          </cell>
          <cell r="H29">
            <v>439.5</v>
          </cell>
          <cell r="I29">
            <v>5</v>
          </cell>
          <cell r="J29">
            <v>1</v>
          </cell>
          <cell r="K29">
            <v>0</v>
          </cell>
          <cell r="L29">
            <v>0.83333333333333337</v>
          </cell>
          <cell r="M29">
            <v>28</v>
          </cell>
          <cell r="N29">
            <v>0.99459933870915962</v>
          </cell>
          <cell r="O29">
            <v>14</v>
          </cell>
        </row>
        <row r="30">
          <cell r="B30" t="str">
            <v>Utah</v>
          </cell>
          <cell r="C30">
            <v>5</v>
          </cell>
          <cell r="D30">
            <v>312</v>
          </cell>
          <cell r="E30">
            <v>2191</v>
          </cell>
          <cell r="F30">
            <v>7.02</v>
          </cell>
          <cell r="G30">
            <v>32</v>
          </cell>
          <cell r="H30">
            <v>438.2</v>
          </cell>
          <cell r="I30">
            <v>5</v>
          </cell>
          <cell r="J30">
            <v>0</v>
          </cell>
          <cell r="K30">
            <v>0</v>
          </cell>
          <cell r="L30">
            <v>1</v>
          </cell>
          <cell r="M30">
            <v>29</v>
          </cell>
          <cell r="N30">
            <v>1.6776682041897757</v>
          </cell>
          <cell r="O30">
            <v>1</v>
          </cell>
        </row>
        <row r="31">
          <cell r="B31" t="str">
            <v>Texas Tech</v>
          </cell>
          <cell r="C31">
            <v>5</v>
          </cell>
          <cell r="D31">
            <v>397</v>
          </cell>
          <cell r="E31">
            <v>2180</v>
          </cell>
          <cell r="F31">
            <v>5.49</v>
          </cell>
          <cell r="G31">
            <v>25</v>
          </cell>
          <cell r="H31">
            <v>436</v>
          </cell>
          <cell r="I31">
            <v>3</v>
          </cell>
          <cell r="J31">
            <v>2</v>
          </cell>
          <cell r="K31">
            <v>0</v>
          </cell>
          <cell r="L31">
            <v>0.6</v>
          </cell>
          <cell r="M31">
            <v>30</v>
          </cell>
          <cell r="N31">
            <v>3.8302927036296695E-2</v>
          </cell>
          <cell r="O31">
            <v>43</v>
          </cell>
        </row>
        <row r="32">
          <cell r="B32" t="str">
            <v>Kentucky</v>
          </cell>
          <cell r="C32">
            <v>6</v>
          </cell>
          <cell r="D32">
            <v>404</v>
          </cell>
          <cell r="E32">
            <v>2604</v>
          </cell>
          <cell r="F32">
            <v>6.45</v>
          </cell>
          <cell r="G32">
            <v>28</v>
          </cell>
          <cell r="H32">
            <v>434</v>
          </cell>
          <cell r="I32">
            <v>3</v>
          </cell>
          <cell r="J32">
            <v>3</v>
          </cell>
          <cell r="K32">
            <v>0</v>
          </cell>
          <cell r="L32">
            <v>0.5</v>
          </cell>
          <cell r="M32">
            <v>31</v>
          </cell>
          <cell r="N32">
            <v>-0.37153839225207291</v>
          </cell>
          <cell r="O32">
            <v>66</v>
          </cell>
        </row>
        <row r="33">
          <cell r="B33" t="str">
            <v>UTEP</v>
          </cell>
          <cell r="C33">
            <v>6</v>
          </cell>
          <cell r="D33">
            <v>421</v>
          </cell>
          <cell r="E33">
            <v>2584</v>
          </cell>
          <cell r="F33">
            <v>6.14</v>
          </cell>
          <cell r="G33">
            <v>25</v>
          </cell>
          <cell r="H33">
            <v>430.67</v>
          </cell>
          <cell r="I33">
            <v>5</v>
          </cell>
          <cell r="J33">
            <v>1</v>
          </cell>
          <cell r="K33">
            <v>0</v>
          </cell>
          <cell r="L33">
            <v>0.83333333333333337</v>
          </cell>
          <cell r="M33">
            <v>32</v>
          </cell>
          <cell r="N33">
            <v>0.99459933870915962</v>
          </cell>
          <cell r="O33">
            <v>14</v>
          </cell>
        </row>
        <row r="34">
          <cell r="B34" t="str">
            <v>Iowa</v>
          </cell>
          <cell r="C34">
            <v>5</v>
          </cell>
          <cell r="D34">
            <v>325</v>
          </cell>
          <cell r="E34">
            <v>2132</v>
          </cell>
          <cell r="F34">
            <v>6.56</v>
          </cell>
          <cell r="G34">
            <v>23</v>
          </cell>
          <cell r="H34">
            <v>426.4</v>
          </cell>
          <cell r="I34">
            <v>4</v>
          </cell>
          <cell r="J34">
            <v>1</v>
          </cell>
          <cell r="K34">
            <v>0</v>
          </cell>
          <cell r="L34">
            <v>0.8</v>
          </cell>
          <cell r="M34">
            <v>33</v>
          </cell>
          <cell r="N34">
            <v>0.8579855656130364</v>
          </cell>
          <cell r="O34">
            <v>23</v>
          </cell>
        </row>
        <row r="35">
          <cell r="B35" t="str">
            <v>Northwestern</v>
          </cell>
          <cell r="C35">
            <v>6</v>
          </cell>
          <cell r="D35">
            <v>455</v>
          </cell>
          <cell r="E35">
            <v>2554</v>
          </cell>
          <cell r="F35">
            <v>5.61</v>
          </cell>
          <cell r="G35">
            <v>21</v>
          </cell>
          <cell r="H35">
            <v>425.67</v>
          </cell>
          <cell r="I35">
            <v>5</v>
          </cell>
          <cell r="J35">
            <v>1</v>
          </cell>
          <cell r="K35">
            <v>0</v>
          </cell>
          <cell r="L35">
            <v>0.83333333333333337</v>
          </cell>
          <cell r="M35">
            <v>34</v>
          </cell>
          <cell r="N35">
            <v>0.99459933870915962</v>
          </cell>
          <cell r="O35">
            <v>14</v>
          </cell>
        </row>
        <row r="36">
          <cell r="B36" t="str">
            <v>Mississippi</v>
          </cell>
          <cell r="C36">
            <v>5</v>
          </cell>
          <cell r="D36">
            <v>337</v>
          </cell>
          <cell r="E36">
            <v>2117</v>
          </cell>
          <cell r="F36">
            <v>6.28</v>
          </cell>
          <cell r="G36">
            <v>24</v>
          </cell>
          <cell r="H36">
            <v>423.4</v>
          </cell>
          <cell r="I36">
            <v>3</v>
          </cell>
          <cell r="J36">
            <v>2</v>
          </cell>
          <cell r="K36">
            <v>0</v>
          </cell>
          <cell r="L36">
            <v>0.6</v>
          </cell>
          <cell r="M36">
            <v>35</v>
          </cell>
          <cell r="N36">
            <v>3.8302927036296695E-2</v>
          </cell>
          <cell r="O36">
            <v>43</v>
          </cell>
        </row>
        <row r="37">
          <cell r="B37" t="str">
            <v>Duke</v>
          </cell>
          <cell r="C37">
            <v>5</v>
          </cell>
          <cell r="D37">
            <v>368</v>
          </cell>
          <cell r="E37">
            <v>2102</v>
          </cell>
          <cell r="F37">
            <v>5.71</v>
          </cell>
          <cell r="G37">
            <v>16</v>
          </cell>
          <cell r="H37">
            <v>420.4</v>
          </cell>
          <cell r="I37">
            <v>1</v>
          </cell>
          <cell r="J37">
            <v>4</v>
          </cell>
          <cell r="K37">
            <v>0</v>
          </cell>
          <cell r="L37">
            <v>0.2</v>
          </cell>
          <cell r="M37">
            <v>36</v>
          </cell>
          <cell r="N37">
            <v>-1.6010623501171819</v>
          </cell>
          <cell r="O37">
            <v>97</v>
          </cell>
        </row>
        <row r="38">
          <cell r="B38" t="str">
            <v>Idaho</v>
          </cell>
          <cell r="C38">
            <v>5</v>
          </cell>
          <cell r="D38">
            <v>363</v>
          </cell>
          <cell r="E38">
            <v>2094</v>
          </cell>
          <cell r="F38">
            <v>5.77</v>
          </cell>
          <cell r="G38">
            <v>19</v>
          </cell>
          <cell r="H38">
            <v>418.8</v>
          </cell>
          <cell r="I38">
            <v>3</v>
          </cell>
          <cell r="J38">
            <v>2</v>
          </cell>
          <cell r="K38">
            <v>0</v>
          </cell>
          <cell r="L38">
            <v>0.6</v>
          </cell>
          <cell r="M38">
            <v>37</v>
          </cell>
          <cell r="N38">
            <v>3.8302927036296695E-2</v>
          </cell>
          <cell r="O38">
            <v>43</v>
          </cell>
        </row>
        <row r="39">
          <cell r="B39" t="str">
            <v>Mississippi St.</v>
          </cell>
          <cell r="C39">
            <v>6</v>
          </cell>
          <cell r="D39">
            <v>396</v>
          </cell>
          <cell r="E39">
            <v>2501</v>
          </cell>
          <cell r="F39">
            <v>6.32</v>
          </cell>
          <cell r="G39">
            <v>26</v>
          </cell>
          <cell r="H39">
            <v>416.83</v>
          </cell>
          <cell r="I39">
            <v>4</v>
          </cell>
          <cell r="J39">
            <v>2</v>
          </cell>
          <cell r="K39">
            <v>0</v>
          </cell>
          <cell r="L39">
            <v>0.66666666666666663</v>
          </cell>
          <cell r="M39">
            <v>38</v>
          </cell>
          <cell r="N39">
            <v>0.3115304732285431</v>
          </cell>
          <cell r="O39">
            <v>31</v>
          </cell>
        </row>
        <row r="40">
          <cell r="B40" t="str">
            <v>Cincinnati</v>
          </cell>
          <cell r="C40">
            <v>5</v>
          </cell>
          <cell r="D40">
            <v>334</v>
          </cell>
          <cell r="E40">
            <v>2082</v>
          </cell>
          <cell r="F40">
            <v>6.23</v>
          </cell>
          <cell r="G40">
            <v>19</v>
          </cell>
          <cell r="H40">
            <v>416.4</v>
          </cell>
          <cell r="I40">
            <v>2</v>
          </cell>
          <cell r="J40">
            <v>3</v>
          </cell>
          <cell r="K40">
            <v>0</v>
          </cell>
          <cell r="L40">
            <v>0.4</v>
          </cell>
          <cell r="M40">
            <v>39</v>
          </cell>
          <cell r="N40">
            <v>-0.7813797115404425</v>
          </cell>
          <cell r="O40">
            <v>75</v>
          </cell>
        </row>
        <row r="41">
          <cell r="B41" t="str">
            <v>Oklahoma</v>
          </cell>
          <cell r="C41">
            <v>5</v>
          </cell>
          <cell r="D41">
            <v>425</v>
          </cell>
          <cell r="E41">
            <v>2078</v>
          </cell>
          <cell r="F41">
            <v>4.8899999999999997</v>
          </cell>
          <cell r="G41">
            <v>21</v>
          </cell>
          <cell r="H41">
            <v>415.6</v>
          </cell>
          <cell r="I41">
            <v>5</v>
          </cell>
          <cell r="J41">
            <v>0</v>
          </cell>
          <cell r="K41">
            <v>0</v>
          </cell>
          <cell r="L41">
            <v>1</v>
          </cell>
          <cell r="M41">
            <v>40</v>
          </cell>
          <cell r="N41">
            <v>1.6776682041897757</v>
          </cell>
          <cell r="O41">
            <v>1</v>
          </cell>
        </row>
        <row r="42">
          <cell r="B42" t="str">
            <v>SMU</v>
          </cell>
          <cell r="C42">
            <v>6</v>
          </cell>
          <cell r="D42">
            <v>380</v>
          </cell>
          <cell r="E42">
            <v>2488</v>
          </cell>
          <cell r="F42">
            <v>6.55</v>
          </cell>
          <cell r="G42">
            <v>24</v>
          </cell>
          <cell r="H42">
            <v>414.67</v>
          </cell>
          <cell r="I42">
            <v>4</v>
          </cell>
          <cell r="J42">
            <v>2</v>
          </cell>
          <cell r="K42">
            <v>0</v>
          </cell>
          <cell r="L42">
            <v>0.66666666666666663</v>
          </cell>
          <cell r="M42">
            <v>41</v>
          </cell>
          <cell r="N42">
            <v>0.3115304732285431</v>
          </cell>
          <cell r="O42">
            <v>31</v>
          </cell>
        </row>
        <row r="43">
          <cell r="B43" t="str">
            <v>Central Mich.</v>
          </cell>
          <cell r="C43">
            <v>6</v>
          </cell>
          <cell r="D43">
            <v>439</v>
          </cell>
          <cell r="E43">
            <v>2487</v>
          </cell>
          <cell r="F43">
            <v>5.67</v>
          </cell>
          <cell r="G43">
            <v>21</v>
          </cell>
          <cell r="H43">
            <v>414.5</v>
          </cell>
          <cell r="I43">
            <v>2</v>
          </cell>
          <cell r="J43">
            <v>4</v>
          </cell>
          <cell r="K43">
            <v>0</v>
          </cell>
          <cell r="L43">
            <v>0.33333333333333331</v>
          </cell>
          <cell r="M43">
            <v>42</v>
          </cell>
          <cell r="N43">
            <v>-1.0546072577326893</v>
          </cell>
          <cell r="O43">
            <v>88</v>
          </cell>
        </row>
        <row r="44">
          <cell r="B44" t="str">
            <v>Missouri</v>
          </cell>
          <cell r="C44">
            <v>5</v>
          </cell>
          <cell r="D44">
            <v>350</v>
          </cell>
          <cell r="E44">
            <v>2071</v>
          </cell>
          <cell r="F44">
            <v>5.92</v>
          </cell>
          <cell r="G44">
            <v>21</v>
          </cell>
          <cell r="H44">
            <v>414.2</v>
          </cell>
          <cell r="I44">
            <v>5</v>
          </cell>
          <cell r="J44">
            <v>0</v>
          </cell>
          <cell r="K44">
            <v>0</v>
          </cell>
          <cell r="L44">
            <v>1</v>
          </cell>
          <cell r="M44">
            <v>43</v>
          </cell>
          <cell r="N44">
            <v>1.6776682041897757</v>
          </cell>
          <cell r="O44">
            <v>1</v>
          </cell>
        </row>
        <row r="45">
          <cell r="B45" t="str">
            <v>Arkansas St.</v>
          </cell>
          <cell r="C45">
            <v>6</v>
          </cell>
          <cell r="D45">
            <v>437</v>
          </cell>
          <cell r="E45">
            <v>2482</v>
          </cell>
          <cell r="F45">
            <v>5.68</v>
          </cell>
          <cell r="G45">
            <v>20</v>
          </cell>
          <cell r="H45">
            <v>413.67</v>
          </cell>
          <cell r="I45">
            <v>2</v>
          </cell>
          <cell r="J45">
            <v>4</v>
          </cell>
          <cell r="K45">
            <v>0</v>
          </cell>
          <cell r="L45">
            <v>0.33333333333333331</v>
          </cell>
          <cell r="M45">
            <v>44</v>
          </cell>
          <cell r="N45">
            <v>-1.0546072577326893</v>
          </cell>
          <cell r="O45">
            <v>88</v>
          </cell>
        </row>
        <row r="46">
          <cell r="B46" t="str">
            <v>Georgia Tech</v>
          </cell>
          <cell r="C46">
            <v>6</v>
          </cell>
          <cell r="D46">
            <v>413</v>
          </cell>
          <cell r="E46">
            <v>2477</v>
          </cell>
          <cell r="F46">
            <v>6</v>
          </cell>
          <cell r="G46">
            <v>22</v>
          </cell>
          <cell r="H46">
            <v>412.83</v>
          </cell>
          <cell r="I46">
            <v>4</v>
          </cell>
          <cell r="J46">
            <v>2</v>
          </cell>
          <cell r="K46">
            <v>0</v>
          </cell>
          <cell r="L46">
            <v>0.66666666666666663</v>
          </cell>
          <cell r="M46">
            <v>45</v>
          </cell>
          <cell r="N46">
            <v>0.3115304732285431</v>
          </cell>
          <cell r="O46">
            <v>31</v>
          </cell>
        </row>
        <row r="47">
          <cell r="B47" t="str">
            <v>Northern Ill.</v>
          </cell>
          <cell r="C47">
            <v>6</v>
          </cell>
          <cell r="D47">
            <v>387</v>
          </cell>
          <cell r="E47">
            <v>2467</v>
          </cell>
          <cell r="F47">
            <v>6.37</v>
          </cell>
          <cell r="G47">
            <v>21</v>
          </cell>
          <cell r="H47">
            <v>411.17</v>
          </cell>
          <cell r="I47">
            <v>4</v>
          </cell>
          <cell r="J47">
            <v>2</v>
          </cell>
          <cell r="K47">
            <v>0</v>
          </cell>
          <cell r="L47">
            <v>0.66666666666666663</v>
          </cell>
          <cell r="M47">
            <v>46</v>
          </cell>
          <cell r="N47">
            <v>0.3115304732285431</v>
          </cell>
          <cell r="O47">
            <v>31</v>
          </cell>
        </row>
        <row r="48">
          <cell r="B48" t="str">
            <v>UAB</v>
          </cell>
          <cell r="C48">
            <v>5</v>
          </cell>
          <cell r="D48">
            <v>360</v>
          </cell>
          <cell r="E48">
            <v>2033</v>
          </cell>
          <cell r="F48">
            <v>5.65</v>
          </cell>
          <cell r="G48">
            <v>14</v>
          </cell>
          <cell r="H48">
            <v>406.6</v>
          </cell>
          <cell r="I48">
            <v>1</v>
          </cell>
          <cell r="J48">
            <v>4</v>
          </cell>
          <cell r="K48">
            <v>0</v>
          </cell>
          <cell r="L48">
            <v>0.2</v>
          </cell>
          <cell r="M48">
            <v>47</v>
          </cell>
          <cell r="N48">
            <v>-1.6010623501171819</v>
          </cell>
          <cell r="O48">
            <v>97</v>
          </cell>
        </row>
        <row r="49">
          <cell r="B49" t="str">
            <v>Indiana</v>
          </cell>
          <cell r="C49">
            <v>5</v>
          </cell>
          <cell r="D49">
            <v>353</v>
          </cell>
          <cell r="E49">
            <v>2030</v>
          </cell>
          <cell r="F49">
            <v>5.75</v>
          </cell>
          <cell r="G49">
            <v>22</v>
          </cell>
          <cell r="H49">
            <v>406</v>
          </cell>
          <cell r="I49">
            <v>3</v>
          </cell>
          <cell r="J49">
            <v>2</v>
          </cell>
          <cell r="K49">
            <v>0</v>
          </cell>
          <cell r="L49">
            <v>0.6</v>
          </cell>
          <cell r="M49">
            <v>48</v>
          </cell>
          <cell r="N49">
            <v>3.8302927036296695E-2</v>
          </cell>
          <cell r="O49">
            <v>43</v>
          </cell>
        </row>
        <row r="50">
          <cell r="B50" t="str">
            <v>California</v>
          </cell>
          <cell r="C50">
            <v>5</v>
          </cell>
          <cell r="D50">
            <v>336</v>
          </cell>
          <cell r="E50">
            <v>2024</v>
          </cell>
          <cell r="F50">
            <v>6.02</v>
          </cell>
          <cell r="G50">
            <v>23</v>
          </cell>
          <cell r="H50">
            <v>404.8</v>
          </cell>
          <cell r="I50">
            <v>3</v>
          </cell>
          <cell r="J50">
            <v>2</v>
          </cell>
          <cell r="K50">
            <v>0</v>
          </cell>
          <cell r="L50">
            <v>0.6</v>
          </cell>
          <cell r="M50">
            <v>49</v>
          </cell>
          <cell r="N50">
            <v>3.8302927036296695E-2</v>
          </cell>
          <cell r="O50">
            <v>43</v>
          </cell>
        </row>
        <row r="51">
          <cell r="B51" t="str">
            <v>Southern Miss.</v>
          </cell>
          <cell r="C51">
            <v>6</v>
          </cell>
          <cell r="D51">
            <v>470</v>
          </cell>
          <cell r="E51">
            <v>2424</v>
          </cell>
          <cell r="F51">
            <v>5.16</v>
          </cell>
          <cell r="G51">
            <v>19</v>
          </cell>
          <cell r="H51">
            <v>404</v>
          </cell>
          <cell r="I51">
            <v>4</v>
          </cell>
          <cell r="J51">
            <v>2</v>
          </cell>
          <cell r="K51">
            <v>0</v>
          </cell>
          <cell r="L51">
            <v>0.66666666666666663</v>
          </cell>
          <cell r="M51">
            <v>50</v>
          </cell>
          <cell r="N51">
            <v>0.3115304732285431</v>
          </cell>
          <cell r="O51">
            <v>31</v>
          </cell>
        </row>
        <row r="52">
          <cell r="B52" t="str">
            <v>East Carolina</v>
          </cell>
          <cell r="C52">
            <v>5</v>
          </cell>
          <cell r="D52">
            <v>360</v>
          </cell>
          <cell r="E52">
            <v>2009</v>
          </cell>
          <cell r="F52">
            <v>5.58</v>
          </cell>
          <cell r="G52">
            <v>25</v>
          </cell>
          <cell r="H52">
            <v>401.8</v>
          </cell>
          <cell r="I52">
            <v>3</v>
          </cell>
          <cell r="J52">
            <v>2</v>
          </cell>
          <cell r="K52">
            <v>0</v>
          </cell>
          <cell r="L52">
            <v>0.6</v>
          </cell>
          <cell r="M52">
            <v>51</v>
          </cell>
          <cell r="N52">
            <v>3.8302927036296695E-2</v>
          </cell>
          <cell r="O52">
            <v>43</v>
          </cell>
        </row>
        <row r="53">
          <cell r="B53" t="str">
            <v>Washington</v>
          </cell>
          <cell r="C53">
            <v>5</v>
          </cell>
          <cell r="D53">
            <v>345</v>
          </cell>
          <cell r="E53">
            <v>1997</v>
          </cell>
          <cell r="F53">
            <v>5.79</v>
          </cell>
          <cell r="G53">
            <v>15</v>
          </cell>
          <cell r="H53">
            <v>399.4</v>
          </cell>
          <cell r="I53">
            <v>2</v>
          </cell>
          <cell r="J53">
            <v>3</v>
          </cell>
          <cell r="K53">
            <v>0</v>
          </cell>
          <cell r="L53">
            <v>0.4</v>
          </cell>
          <cell r="M53">
            <v>52</v>
          </cell>
          <cell r="N53">
            <v>-0.7813797115404425</v>
          </cell>
          <cell r="O53">
            <v>75</v>
          </cell>
        </row>
        <row r="54">
          <cell r="B54" t="str">
            <v>Minnesota</v>
          </cell>
          <cell r="C54">
            <v>6</v>
          </cell>
          <cell r="D54">
            <v>415</v>
          </cell>
          <cell r="E54">
            <v>2382</v>
          </cell>
          <cell r="F54">
            <v>5.74</v>
          </cell>
          <cell r="G54">
            <v>20</v>
          </cell>
          <cell r="H54">
            <v>397</v>
          </cell>
          <cell r="I54">
            <v>1</v>
          </cell>
          <cell r="J54">
            <v>5</v>
          </cell>
          <cell r="K54">
            <v>0</v>
          </cell>
          <cell r="L54">
            <v>0.16666666666666666</v>
          </cell>
          <cell r="M54">
            <v>53</v>
          </cell>
          <cell r="N54">
            <v>-1.7376761232133053</v>
          </cell>
          <cell r="O54">
            <v>101</v>
          </cell>
        </row>
        <row r="55">
          <cell r="B55" t="str">
            <v>Virginia</v>
          </cell>
          <cell r="C55">
            <v>5</v>
          </cell>
          <cell r="D55">
            <v>336</v>
          </cell>
          <cell r="E55">
            <v>1974</v>
          </cell>
          <cell r="F55">
            <v>5.88</v>
          </cell>
          <cell r="G55">
            <v>18</v>
          </cell>
          <cell r="H55">
            <v>394.8</v>
          </cell>
          <cell r="I55">
            <v>2</v>
          </cell>
          <cell r="J55">
            <v>3</v>
          </cell>
          <cell r="K55">
            <v>0</v>
          </cell>
          <cell r="L55">
            <v>0.4</v>
          </cell>
          <cell r="M55">
            <v>54</v>
          </cell>
          <cell r="N55">
            <v>-0.7813797115404425</v>
          </cell>
          <cell r="O55">
            <v>75</v>
          </cell>
        </row>
        <row r="56">
          <cell r="B56" t="str">
            <v>West Virginia</v>
          </cell>
          <cell r="C56">
            <v>5</v>
          </cell>
          <cell r="D56">
            <v>352</v>
          </cell>
          <cell r="E56">
            <v>1960</v>
          </cell>
          <cell r="F56">
            <v>5.57</v>
          </cell>
          <cell r="G56">
            <v>19</v>
          </cell>
          <cell r="H56">
            <v>392</v>
          </cell>
          <cell r="I56">
            <v>4</v>
          </cell>
          <cell r="J56">
            <v>1</v>
          </cell>
          <cell r="K56">
            <v>0</v>
          </cell>
          <cell r="L56">
            <v>0.8</v>
          </cell>
          <cell r="M56">
            <v>55</v>
          </cell>
          <cell r="N56">
            <v>0.8579855656130364</v>
          </cell>
          <cell r="O56">
            <v>23</v>
          </cell>
        </row>
        <row r="57">
          <cell r="B57" t="str">
            <v>Notre Dame</v>
          </cell>
          <cell r="C57">
            <v>6</v>
          </cell>
          <cell r="D57">
            <v>433</v>
          </cell>
          <cell r="E57">
            <v>2349</v>
          </cell>
          <cell r="F57">
            <v>5.42</v>
          </cell>
          <cell r="G57">
            <v>16</v>
          </cell>
          <cell r="H57">
            <v>391.5</v>
          </cell>
          <cell r="I57">
            <v>3</v>
          </cell>
          <cell r="J57">
            <v>3</v>
          </cell>
          <cell r="K57">
            <v>0</v>
          </cell>
          <cell r="L57">
            <v>0.5</v>
          </cell>
          <cell r="M57">
            <v>56</v>
          </cell>
          <cell r="N57">
            <v>-0.37153839225207291</v>
          </cell>
          <cell r="O57">
            <v>66</v>
          </cell>
        </row>
        <row r="58">
          <cell r="B58" t="str">
            <v>Middle Tenn.</v>
          </cell>
          <cell r="C58">
            <v>5</v>
          </cell>
          <cell r="D58">
            <v>349</v>
          </cell>
          <cell r="E58">
            <v>1918</v>
          </cell>
          <cell r="F58">
            <v>5.5</v>
          </cell>
          <cell r="G58">
            <v>18</v>
          </cell>
          <cell r="H58">
            <v>383.6</v>
          </cell>
          <cell r="I58">
            <v>2</v>
          </cell>
          <cell r="J58">
            <v>3</v>
          </cell>
          <cell r="K58">
            <v>0</v>
          </cell>
          <cell r="L58">
            <v>0.4</v>
          </cell>
          <cell r="M58">
            <v>57</v>
          </cell>
          <cell r="N58">
            <v>-0.7813797115404425</v>
          </cell>
          <cell r="O58">
            <v>75</v>
          </cell>
        </row>
        <row r="59">
          <cell r="B59" t="str">
            <v>Virginia Tech</v>
          </cell>
          <cell r="C59">
            <v>6</v>
          </cell>
          <cell r="D59">
            <v>358</v>
          </cell>
          <cell r="E59">
            <v>2301</v>
          </cell>
          <cell r="F59">
            <v>6.43</v>
          </cell>
          <cell r="G59">
            <v>25</v>
          </cell>
          <cell r="H59">
            <v>383.5</v>
          </cell>
          <cell r="I59">
            <v>4</v>
          </cell>
          <cell r="J59">
            <v>2</v>
          </cell>
          <cell r="K59">
            <v>0</v>
          </cell>
          <cell r="L59">
            <v>0.66666666666666663</v>
          </cell>
          <cell r="M59">
            <v>58</v>
          </cell>
          <cell r="N59">
            <v>0.3115304732285431</v>
          </cell>
          <cell r="O59">
            <v>31</v>
          </cell>
        </row>
        <row r="60">
          <cell r="B60" t="str">
            <v>Fresno St.</v>
          </cell>
          <cell r="C60">
            <v>5</v>
          </cell>
          <cell r="D60">
            <v>324</v>
          </cell>
          <cell r="E60">
            <v>1916</v>
          </cell>
          <cell r="F60">
            <v>5.91</v>
          </cell>
          <cell r="G60">
            <v>22</v>
          </cell>
          <cell r="H60">
            <v>383.2</v>
          </cell>
          <cell r="I60">
            <v>3</v>
          </cell>
          <cell r="J60">
            <v>2</v>
          </cell>
          <cell r="K60">
            <v>0</v>
          </cell>
          <cell r="L60">
            <v>0.6</v>
          </cell>
          <cell r="M60">
            <v>59</v>
          </cell>
          <cell r="N60">
            <v>3.8302927036296695E-2</v>
          </cell>
          <cell r="O60">
            <v>43</v>
          </cell>
        </row>
        <row r="61">
          <cell r="B61" t="str">
            <v>Miami (FL)</v>
          </cell>
          <cell r="C61">
            <v>5</v>
          </cell>
          <cell r="D61">
            <v>357</v>
          </cell>
          <cell r="E61">
            <v>1905</v>
          </cell>
          <cell r="F61">
            <v>5.34</v>
          </cell>
          <cell r="G61">
            <v>19</v>
          </cell>
          <cell r="H61">
            <v>381</v>
          </cell>
          <cell r="I61">
            <v>3</v>
          </cell>
          <cell r="J61">
            <v>2</v>
          </cell>
          <cell r="K61">
            <v>0</v>
          </cell>
          <cell r="L61">
            <v>0.6</v>
          </cell>
          <cell r="M61">
            <v>60</v>
          </cell>
          <cell r="N61">
            <v>3.8302927036296695E-2</v>
          </cell>
          <cell r="O61">
            <v>43</v>
          </cell>
        </row>
        <row r="62">
          <cell r="B62" t="str">
            <v>Western Mich.</v>
          </cell>
          <cell r="C62">
            <v>5</v>
          </cell>
          <cell r="D62">
            <v>394</v>
          </cell>
          <cell r="E62">
            <v>1887</v>
          </cell>
          <cell r="F62">
            <v>4.79</v>
          </cell>
          <cell r="G62">
            <v>19</v>
          </cell>
          <cell r="H62">
            <v>377.4</v>
          </cell>
          <cell r="I62">
            <v>2</v>
          </cell>
          <cell r="J62">
            <v>3</v>
          </cell>
          <cell r="K62">
            <v>0</v>
          </cell>
          <cell r="L62">
            <v>0.4</v>
          </cell>
          <cell r="M62">
            <v>61</v>
          </cell>
          <cell r="N62">
            <v>-0.7813797115404425</v>
          </cell>
          <cell r="O62">
            <v>75</v>
          </cell>
        </row>
        <row r="63">
          <cell r="B63" t="str">
            <v>Buffalo</v>
          </cell>
          <cell r="C63">
            <v>5</v>
          </cell>
          <cell r="D63">
            <v>415</v>
          </cell>
          <cell r="E63">
            <v>1883</v>
          </cell>
          <cell r="F63">
            <v>4.54</v>
          </cell>
          <cell r="G63">
            <v>12</v>
          </cell>
          <cell r="H63">
            <v>376.6</v>
          </cell>
          <cell r="I63">
            <v>2</v>
          </cell>
          <cell r="J63">
            <v>3</v>
          </cell>
          <cell r="K63">
            <v>0</v>
          </cell>
          <cell r="L63">
            <v>0.4</v>
          </cell>
          <cell r="M63">
            <v>62</v>
          </cell>
          <cell r="N63">
            <v>-0.7813797115404425</v>
          </cell>
          <cell r="O63">
            <v>75</v>
          </cell>
        </row>
        <row r="64">
          <cell r="B64" t="str">
            <v>Navy</v>
          </cell>
          <cell r="C64">
            <v>5</v>
          </cell>
          <cell r="D64">
            <v>346</v>
          </cell>
          <cell r="E64">
            <v>1874</v>
          </cell>
          <cell r="F64">
            <v>5.42</v>
          </cell>
          <cell r="G64">
            <v>12</v>
          </cell>
          <cell r="H64">
            <v>374.8</v>
          </cell>
          <cell r="I64">
            <v>3</v>
          </cell>
          <cell r="J64">
            <v>2</v>
          </cell>
          <cell r="K64">
            <v>0</v>
          </cell>
          <cell r="L64">
            <v>0.6</v>
          </cell>
          <cell r="M64">
            <v>63</v>
          </cell>
          <cell r="N64">
            <v>3.8302927036296695E-2</v>
          </cell>
          <cell r="O64">
            <v>43</v>
          </cell>
        </row>
        <row r="65">
          <cell r="B65" t="str">
            <v>South Carolina</v>
          </cell>
          <cell r="C65">
            <v>5</v>
          </cell>
          <cell r="D65">
            <v>313</v>
          </cell>
          <cell r="E65">
            <v>1872</v>
          </cell>
          <cell r="F65">
            <v>5.98</v>
          </cell>
          <cell r="G65">
            <v>21</v>
          </cell>
          <cell r="H65">
            <v>374.4</v>
          </cell>
          <cell r="I65">
            <v>4</v>
          </cell>
          <cell r="J65">
            <v>1</v>
          </cell>
          <cell r="K65">
            <v>0</v>
          </cell>
          <cell r="L65">
            <v>0.8</v>
          </cell>
          <cell r="M65">
            <v>64</v>
          </cell>
          <cell r="N65">
            <v>0.8579855656130364</v>
          </cell>
          <cell r="O65">
            <v>23</v>
          </cell>
        </row>
        <row r="66">
          <cell r="B66" t="str">
            <v>Connecticut</v>
          </cell>
          <cell r="C66">
            <v>6</v>
          </cell>
          <cell r="D66">
            <v>395</v>
          </cell>
          <cell r="E66">
            <v>2235</v>
          </cell>
          <cell r="F66">
            <v>5.66</v>
          </cell>
          <cell r="G66">
            <v>24</v>
          </cell>
          <cell r="H66">
            <v>372.5</v>
          </cell>
          <cell r="I66">
            <v>3</v>
          </cell>
          <cell r="J66">
            <v>3</v>
          </cell>
          <cell r="K66">
            <v>0</v>
          </cell>
          <cell r="L66">
            <v>0.5</v>
          </cell>
          <cell r="M66">
            <v>65</v>
          </cell>
          <cell r="N66">
            <v>-0.37153839225207291</v>
          </cell>
          <cell r="O66">
            <v>66</v>
          </cell>
        </row>
        <row r="67">
          <cell r="B67" t="str">
            <v>Clemson</v>
          </cell>
          <cell r="C67">
            <v>5</v>
          </cell>
          <cell r="D67">
            <v>325</v>
          </cell>
          <cell r="E67">
            <v>1859</v>
          </cell>
          <cell r="F67">
            <v>5.72</v>
          </cell>
          <cell r="G67">
            <v>21</v>
          </cell>
          <cell r="H67">
            <v>371.8</v>
          </cell>
          <cell r="I67">
            <v>2</v>
          </cell>
          <cell r="J67">
            <v>3</v>
          </cell>
          <cell r="K67">
            <v>0</v>
          </cell>
          <cell r="L67">
            <v>0.4</v>
          </cell>
          <cell r="M67">
            <v>66</v>
          </cell>
          <cell r="N67">
            <v>-0.7813797115404425</v>
          </cell>
          <cell r="O67">
            <v>75</v>
          </cell>
        </row>
        <row r="68">
          <cell r="B68" t="str">
            <v>Georgia</v>
          </cell>
          <cell r="C68">
            <v>6</v>
          </cell>
          <cell r="D68">
            <v>368</v>
          </cell>
          <cell r="E68">
            <v>2220</v>
          </cell>
          <cell r="F68">
            <v>6.03</v>
          </cell>
          <cell r="G68">
            <v>19</v>
          </cell>
          <cell r="H68">
            <v>370</v>
          </cell>
          <cell r="I68">
            <v>2</v>
          </cell>
          <cell r="J68">
            <v>4</v>
          </cell>
          <cell r="K68">
            <v>0</v>
          </cell>
          <cell r="L68">
            <v>0.33333333333333331</v>
          </cell>
          <cell r="M68">
            <v>67</v>
          </cell>
          <cell r="N68">
            <v>-1.0546072577326893</v>
          </cell>
          <cell r="O68">
            <v>88</v>
          </cell>
        </row>
        <row r="69">
          <cell r="B69" t="str">
            <v>Syracuse</v>
          </cell>
          <cell r="C69">
            <v>5</v>
          </cell>
          <cell r="D69">
            <v>306</v>
          </cell>
          <cell r="E69">
            <v>1849</v>
          </cell>
          <cell r="F69">
            <v>6.04</v>
          </cell>
          <cell r="G69">
            <v>18</v>
          </cell>
          <cell r="H69">
            <v>369.8</v>
          </cell>
          <cell r="I69">
            <v>4</v>
          </cell>
          <cell r="J69">
            <v>1</v>
          </cell>
          <cell r="K69">
            <v>0</v>
          </cell>
          <cell r="L69">
            <v>0.8</v>
          </cell>
          <cell r="M69">
            <v>68</v>
          </cell>
          <cell r="N69">
            <v>0.8579855656130364</v>
          </cell>
          <cell r="O69">
            <v>23</v>
          </cell>
        </row>
        <row r="70">
          <cell r="B70" t="str">
            <v>Kansas St.</v>
          </cell>
          <cell r="C70">
            <v>5</v>
          </cell>
          <cell r="D70">
            <v>320</v>
          </cell>
          <cell r="E70">
            <v>1826</v>
          </cell>
          <cell r="F70">
            <v>5.71</v>
          </cell>
          <cell r="G70">
            <v>17</v>
          </cell>
          <cell r="H70">
            <v>365.2</v>
          </cell>
          <cell r="I70">
            <v>4</v>
          </cell>
          <cell r="J70">
            <v>1</v>
          </cell>
          <cell r="K70">
            <v>0</v>
          </cell>
          <cell r="L70">
            <v>0.8</v>
          </cell>
          <cell r="M70">
            <v>69</v>
          </cell>
          <cell r="N70">
            <v>0.8579855656130364</v>
          </cell>
          <cell r="O70">
            <v>23</v>
          </cell>
        </row>
        <row r="71">
          <cell r="B71" t="str">
            <v>UCF</v>
          </cell>
          <cell r="C71">
            <v>5</v>
          </cell>
          <cell r="D71">
            <v>331</v>
          </cell>
          <cell r="E71">
            <v>1811</v>
          </cell>
          <cell r="F71">
            <v>5.47</v>
          </cell>
          <cell r="G71">
            <v>18</v>
          </cell>
          <cell r="H71">
            <v>362.2</v>
          </cell>
          <cell r="I71">
            <v>3</v>
          </cell>
          <cell r="J71">
            <v>2</v>
          </cell>
          <cell r="K71">
            <v>0</v>
          </cell>
          <cell r="L71">
            <v>0.6</v>
          </cell>
          <cell r="M71">
            <v>70</v>
          </cell>
          <cell r="N71">
            <v>3.8302927036296695E-2</v>
          </cell>
          <cell r="O71">
            <v>43</v>
          </cell>
        </row>
        <row r="72">
          <cell r="B72" t="str">
            <v>Texas</v>
          </cell>
          <cell r="C72">
            <v>5</v>
          </cell>
          <cell r="D72">
            <v>345</v>
          </cell>
          <cell r="E72">
            <v>1800</v>
          </cell>
          <cell r="F72">
            <v>5.22</v>
          </cell>
          <cell r="G72">
            <v>14</v>
          </cell>
          <cell r="H72">
            <v>360</v>
          </cell>
          <cell r="I72">
            <v>3</v>
          </cell>
          <cell r="J72">
            <v>2</v>
          </cell>
          <cell r="K72">
            <v>0</v>
          </cell>
          <cell r="L72">
            <v>0.6</v>
          </cell>
          <cell r="M72">
            <v>71</v>
          </cell>
          <cell r="N72">
            <v>3.8302927036296695E-2</v>
          </cell>
          <cell r="O72">
            <v>43</v>
          </cell>
        </row>
        <row r="73">
          <cell r="B73" t="str">
            <v>North Texas</v>
          </cell>
          <cell r="C73">
            <v>6</v>
          </cell>
          <cell r="D73">
            <v>421</v>
          </cell>
          <cell r="E73">
            <v>2156</v>
          </cell>
          <cell r="F73">
            <v>5.12</v>
          </cell>
          <cell r="G73">
            <v>13</v>
          </cell>
          <cell r="H73">
            <v>359.33</v>
          </cell>
          <cell r="I73">
            <v>1</v>
          </cell>
          <cell r="J73">
            <v>5</v>
          </cell>
          <cell r="K73">
            <v>0</v>
          </cell>
          <cell r="L73">
            <v>0.16666666666666666</v>
          </cell>
          <cell r="M73">
            <v>72</v>
          </cell>
          <cell r="N73">
            <v>-1.7376761232133053</v>
          </cell>
          <cell r="O73">
            <v>101</v>
          </cell>
        </row>
        <row r="74">
          <cell r="B74" t="str">
            <v>Pittsburgh</v>
          </cell>
          <cell r="C74">
            <v>5</v>
          </cell>
          <cell r="D74">
            <v>320</v>
          </cell>
          <cell r="E74">
            <v>1794</v>
          </cell>
          <cell r="F74">
            <v>5.61</v>
          </cell>
          <cell r="G74">
            <v>14</v>
          </cell>
          <cell r="H74">
            <v>358.8</v>
          </cell>
          <cell r="I74">
            <v>2</v>
          </cell>
          <cell r="J74">
            <v>3</v>
          </cell>
          <cell r="K74">
            <v>0</v>
          </cell>
          <cell r="L74">
            <v>0.4</v>
          </cell>
          <cell r="M74">
            <v>73</v>
          </cell>
          <cell r="N74">
            <v>-0.7813797115404425</v>
          </cell>
          <cell r="O74">
            <v>75</v>
          </cell>
        </row>
        <row r="75">
          <cell r="B75" t="str">
            <v>Utah St.</v>
          </cell>
          <cell r="C75">
            <v>6</v>
          </cell>
          <cell r="D75">
            <v>420</v>
          </cell>
          <cell r="E75">
            <v>2148</v>
          </cell>
          <cell r="F75">
            <v>5.1100000000000003</v>
          </cell>
          <cell r="G75">
            <v>16</v>
          </cell>
          <cell r="H75">
            <v>358</v>
          </cell>
          <cell r="I75">
            <v>2</v>
          </cell>
          <cell r="J75">
            <v>4</v>
          </cell>
          <cell r="K75">
            <v>0</v>
          </cell>
          <cell r="L75">
            <v>0.33333333333333331</v>
          </cell>
          <cell r="M75">
            <v>74</v>
          </cell>
          <cell r="N75">
            <v>-1.0546072577326893</v>
          </cell>
          <cell r="O75">
            <v>88</v>
          </cell>
        </row>
        <row r="76">
          <cell r="B76" t="str">
            <v>Wake Forest</v>
          </cell>
          <cell r="C76">
            <v>6</v>
          </cell>
          <cell r="D76">
            <v>426</v>
          </cell>
          <cell r="E76">
            <v>2148</v>
          </cell>
          <cell r="F76">
            <v>5.04</v>
          </cell>
          <cell r="G76">
            <v>23</v>
          </cell>
          <cell r="H76">
            <v>358</v>
          </cell>
          <cell r="I76">
            <v>2</v>
          </cell>
          <cell r="J76">
            <v>4</v>
          </cell>
          <cell r="K76">
            <v>0</v>
          </cell>
          <cell r="L76">
            <v>0.33333333333333331</v>
          </cell>
          <cell r="M76">
            <v>74</v>
          </cell>
          <cell r="N76">
            <v>-1.0546072577326893</v>
          </cell>
          <cell r="O76">
            <v>88</v>
          </cell>
        </row>
        <row r="77">
          <cell r="B77" t="str">
            <v>North Carolina</v>
          </cell>
          <cell r="C77">
            <v>5</v>
          </cell>
          <cell r="D77">
            <v>334</v>
          </cell>
          <cell r="E77">
            <v>1782</v>
          </cell>
          <cell r="F77">
            <v>5.34</v>
          </cell>
          <cell r="G77">
            <v>17</v>
          </cell>
          <cell r="H77">
            <v>356.4</v>
          </cell>
          <cell r="I77">
            <v>3</v>
          </cell>
          <cell r="J77">
            <v>2</v>
          </cell>
          <cell r="K77">
            <v>0</v>
          </cell>
          <cell r="L77">
            <v>0.6</v>
          </cell>
          <cell r="M77">
            <v>76</v>
          </cell>
          <cell r="N77">
            <v>3.8302927036296695E-2</v>
          </cell>
          <cell r="O77">
            <v>43</v>
          </cell>
        </row>
        <row r="78">
          <cell r="B78" t="str">
            <v>Purdue</v>
          </cell>
          <cell r="C78">
            <v>5</v>
          </cell>
          <cell r="D78">
            <v>356</v>
          </cell>
          <cell r="E78">
            <v>1776</v>
          </cell>
          <cell r="F78">
            <v>4.99</v>
          </cell>
          <cell r="G78">
            <v>12</v>
          </cell>
          <cell r="H78">
            <v>355.2</v>
          </cell>
          <cell r="I78">
            <v>3</v>
          </cell>
          <cell r="J78">
            <v>2</v>
          </cell>
          <cell r="K78">
            <v>0</v>
          </cell>
          <cell r="L78">
            <v>0.6</v>
          </cell>
          <cell r="M78">
            <v>77</v>
          </cell>
          <cell r="N78">
            <v>3.8302927036296695E-2</v>
          </cell>
          <cell r="O78">
            <v>43</v>
          </cell>
        </row>
        <row r="79">
          <cell r="B79" t="str">
            <v>Illinois</v>
          </cell>
          <cell r="C79">
            <v>5</v>
          </cell>
          <cell r="D79">
            <v>327</v>
          </cell>
          <cell r="E79">
            <v>1765</v>
          </cell>
          <cell r="F79">
            <v>5.4</v>
          </cell>
          <cell r="G79">
            <v>13</v>
          </cell>
          <cell r="H79">
            <v>353</v>
          </cell>
          <cell r="I79">
            <v>3</v>
          </cell>
          <cell r="J79">
            <v>2</v>
          </cell>
          <cell r="K79">
            <v>0</v>
          </cell>
          <cell r="L79">
            <v>0.6</v>
          </cell>
          <cell r="M79">
            <v>78</v>
          </cell>
          <cell r="N79">
            <v>3.8302927036296695E-2</v>
          </cell>
          <cell r="O79">
            <v>43</v>
          </cell>
        </row>
        <row r="80">
          <cell r="B80" t="str">
            <v>Vanderbilt</v>
          </cell>
          <cell r="C80">
            <v>5</v>
          </cell>
          <cell r="D80">
            <v>305</v>
          </cell>
          <cell r="E80">
            <v>1751</v>
          </cell>
          <cell r="F80">
            <v>5.74</v>
          </cell>
          <cell r="G80">
            <v>17</v>
          </cell>
          <cell r="H80">
            <v>350.2</v>
          </cell>
          <cell r="I80">
            <v>2</v>
          </cell>
          <cell r="J80">
            <v>3</v>
          </cell>
          <cell r="K80">
            <v>0</v>
          </cell>
          <cell r="L80">
            <v>0.4</v>
          </cell>
          <cell r="M80">
            <v>79</v>
          </cell>
          <cell r="N80">
            <v>-0.7813797115404425</v>
          </cell>
          <cell r="O80">
            <v>75</v>
          </cell>
        </row>
        <row r="81">
          <cell r="B81" t="str">
            <v>Louisiana Tech</v>
          </cell>
          <cell r="C81">
            <v>6</v>
          </cell>
          <cell r="D81">
            <v>435</v>
          </cell>
          <cell r="E81">
            <v>2096</v>
          </cell>
          <cell r="F81">
            <v>4.82</v>
          </cell>
          <cell r="G81">
            <v>13</v>
          </cell>
          <cell r="H81">
            <v>349.33</v>
          </cell>
          <cell r="I81">
            <v>2</v>
          </cell>
          <cell r="J81">
            <v>4</v>
          </cell>
          <cell r="K81">
            <v>0</v>
          </cell>
          <cell r="L81">
            <v>0.33333333333333331</v>
          </cell>
          <cell r="M81">
            <v>80</v>
          </cell>
          <cell r="N81">
            <v>-1.0546072577326893</v>
          </cell>
          <cell r="O81">
            <v>88</v>
          </cell>
        </row>
        <row r="82">
          <cell r="B82" t="str">
            <v>FIU</v>
          </cell>
          <cell r="C82">
            <v>5</v>
          </cell>
          <cell r="D82">
            <v>361</v>
          </cell>
          <cell r="E82">
            <v>1734</v>
          </cell>
          <cell r="F82">
            <v>4.8</v>
          </cell>
          <cell r="G82">
            <v>14</v>
          </cell>
          <cell r="H82">
            <v>346.8</v>
          </cell>
          <cell r="I82">
            <v>1</v>
          </cell>
          <cell r="J82">
            <v>4</v>
          </cell>
          <cell r="K82">
            <v>0</v>
          </cell>
          <cell r="L82">
            <v>0.2</v>
          </cell>
          <cell r="M82">
            <v>81</v>
          </cell>
          <cell r="N82">
            <v>-1.6010623501171819</v>
          </cell>
          <cell r="O82">
            <v>97</v>
          </cell>
        </row>
        <row r="83">
          <cell r="B83" t="str">
            <v>Oregon St.</v>
          </cell>
          <cell r="C83">
            <v>5</v>
          </cell>
          <cell r="D83">
            <v>308</v>
          </cell>
          <cell r="E83">
            <v>1713</v>
          </cell>
          <cell r="F83">
            <v>5.56</v>
          </cell>
          <cell r="G83">
            <v>19</v>
          </cell>
          <cell r="H83">
            <v>342.6</v>
          </cell>
          <cell r="I83">
            <v>3</v>
          </cell>
          <cell r="J83">
            <v>2</v>
          </cell>
          <cell r="K83">
            <v>0</v>
          </cell>
          <cell r="L83">
            <v>0.6</v>
          </cell>
          <cell r="M83">
            <v>82</v>
          </cell>
          <cell r="N83">
            <v>3.8302927036296695E-2</v>
          </cell>
          <cell r="O83">
            <v>43</v>
          </cell>
        </row>
        <row r="84">
          <cell r="B84" t="str">
            <v>Army</v>
          </cell>
          <cell r="C84">
            <v>6</v>
          </cell>
          <cell r="D84">
            <v>416</v>
          </cell>
          <cell r="E84">
            <v>2054</v>
          </cell>
          <cell r="F84">
            <v>4.9400000000000004</v>
          </cell>
          <cell r="G84">
            <v>26</v>
          </cell>
          <cell r="H84">
            <v>342.33</v>
          </cell>
          <cell r="I84">
            <v>4</v>
          </cell>
          <cell r="J84">
            <v>2</v>
          </cell>
          <cell r="K84">
            <v>0</v>
          </cell>
          <cell r="L84">
            <v>0.66666666666666663</v>
          </cell>
          <cell r="M84">
            <v>83</v>
          </cell>
          <cell r="N84">
            <v>0.3115304732285431</v>
          </cell>
          <cell r="O84">
            <v>31</v>
          </cell>
        </row>
        <row r="85">
          <cell r="B85" t="str">
            <v>Colorado</v>
          </cell>
          <cell r="C85">
            <v>5</v>
          </cell>
          <cell r="D85">
            <v>353</v>
          </cell>
          <cell r="E85">
            <v>1704</v>
          </cell>
          <cell r="F85">
            <v>4.83</v>
          </cell>
          <cell r="G85">
            <v>12</v>
          </cell>
          <cell r="H85">
            <v>340.8</v>
          </cell>
          <cell r="I85">
            <v>3</v>
          </cell>
          <cell r="J85">
            <v>2</v>
          </cell>
          <cell r="K85">
            <v>0</v>
          </cell>
          <cell r="L85">
            <v>0.6</v>
          </cell>
          <cell r="M85">
            <v>84</v>
          </cell>
          <cell r="N85">
            <v>3.8302927036296695E-2</v>
          </cell>
          <cell r="O85">
            <v>43</v>
          </cell>
        </row>
        <row r="86">
          <cell r="B86" t="str">
            <v>Washington St.</v>
          </cell>
          <cell r="C86">
            <v>6</v>
          </cell>
          <cell r="D86">
            <v>408</v>
          </cell>
          <cell r="E86">
            <v>2033</v>
          </cell>
          <cell r="F86">
            <v>4.9800000000000004</v>
          </cell>
          <cell r="G86">
            <v>17</v>
          </cell>
          <cell r="H86">
            <v>338.83</v>
          </cell>
          <cell r="I86">
            <v>1</v>
          </cell>
          <cell r="J86">
            <v>5</v>
          </cell>
          <cell r="K86">
            <v>0</v>
          </cell>
          <cell r="L86">
            <v>0.16666666666666666</v>
          </cell>
          <cell r="M86">
            <v>85</v>
          </cell>
          <cell r="N86">
            <v>-1.7376761232133053</v>
          </cell>
          <cell r="O86">
            <v>101</v>
          </cell>
        </row>
        <row r="87">
          <cell r="B87" t="str">
            <v>South Fla.</v>
          </cell>
          <cell r="C87">
            <v>5</v>
          </cell>
          <cell r="D87">
            <v>304</v>
          </cell>
          <cell r="E87">
            <v>1686</v>
          </cell>
          <cell r="F87">
            <v>5.55</v>
          </cell>
          <cell r="G87">
            <v>18</v>
          </cell>
          <cell r="H87">
            <v>337.2</v>
          </cell>
          <cell r="I87">
            <v>3</v>
          </cell>
          <cell r="J87">
            <v>2</v>
          </cell>
          <cell r="K87">
            <v>0</v>
          </cell>
          <cell r="L87">
            <v>0.6</v>
          </cell>
          <cell r="M87">
            <v>86</v>
          </cell>
          <cell r="N87">
            <v>3.8302927036296695E-2</v>
          </cell>
          <cell r="O87">
            <v>43</v>
          </cell>
        </row>
        <row r="88">
          <cell r="B88" t="str">
            <v>LSU</v>
          </cell>
          <cell r="C88">
            <v>6</v>
          </cell>
          <cell r="D88">
            <v>382</v>
          </cell>
          <cell r="E88">
            <v>2018</v>
          </cell>
          <cell r="F88">
            <v>5.28</v>
          </cell>
          <cell r="G88">
            <v>17</v>
          </cell>
          <cell r="H88">
            <v>336.33</v>
          </cell>
          <cell r="I88">
            <v>6</v>
          </cell>
          <cell r="J88">
            <v>0</v>
          </cell>
          <cell r="K88">
            <v>0</v>
          </cell>
          <cell r="L88">
            <v>1</v>
          </cell>
          <cell r="M88">
            <v>87</v>
          </cell>
          <cell r="N88">
            <v>1.6776682041897757</v>
          </cell>
          <cell r="O88">
            <v>1</v>
          </cell>
        </row>
        <row r="89">
          <cell r="B89" t="str">
            <v>Penn St.</v>
          </cell>
          <cell r="C89">
            <v>6</v>
          </cell>
          <cell r="D89">
            <v>381</v>
          </cell>
          <cell r="E89">
            <v>2011</v>
          </cell>
          <cell r="F89">
            <v>5.28</v>
          </cell>
          <cell r="G89">
            <v>10</v>
          </cell>
          <cell r="H89">
            <v>335.17</v>
          </cell>
          <cell r="I89">
            <v>3</v>
          </cell>
          <cell r="J89">
            <v>3</v>
          </cell>
          <cell r="K89">
            <v>0</v>
          </cell>
          <cell r="L89">
            <v>0.5</v>
          </cell>
          <cell r="M89">
            <v>88</v>
          </cell>
          <cell r="N89">
            <v>-0.37153839225207291</v>
          </cell>
          <cell r="O89">
            <v>66</v>
          </cell>
        </row>
        <row r="90">
          <cell r="B90" t="str">
            <v>Kansas</v>
          </cell>
          <cell r="C90">
            <v>5</v>
          </cell>
          <cell r="D90">
            <v>344</v>
          </cell>
          <cell r="E90">
            <v>1658</v>
          </cell>
          <cell r="F90">
            <v>4.82</v>
          </cell>
          <cell r="G90">
            <v>13</v>
          </cell>
          <cell r="H90">
            <v>331.6</v>
          </cell>
          <cell r="I90">
            <v>2</v>
          </cell>
          <cell r="J90">
            <v>3</v>
          </cell>
          <cell r="K90">
            <v>0</v>
          </cell>
          <cell r="L90">
            <v>0.4</v>
          </cell>
          <cell r="M90">
            <v>89</v>
          </cell>
          <cell r="N90">
            <v>-0.7813797115404425</v>
          </cell>
          <cell r="O90">
            <v>75</v>
          </cell>
        </row>
        <row r="91">
          <cell r="B91" t="str">
            <v>Rice</v>
          </cell>
          <cell r="C91">
            <v>6</v>
          </cell>
          <cell r="D91">
            <v>439</v>
          </cell>
          <cell r="E91">
            <v>1981</v>
          </cell>
          <cell r="F91">
            <v>4.51</v>
          </cell>
          <cell r="G91">
            <v>14</v>
          </cell>
          <cell r="H91">
            <v>330.17</v>
          </cell>
          <cell r="I91">
            <v>1</v>
          </cell>
          <cell r="J91">
            <v>5</v>
          </cell>
          <cell r="K91">
            <v>0</v>
          </cell>
          <cell r="L91">
            <v>0.16666666666666666</v>
          </cell>
          <cell r="M91">
            <v>90</v>
          </cell>
          <cell r="N91">
            <v>-1.7376761232133053</v>
          </cell>
          <cell r="O91">
            <v>101</v>
          </cell>
        </row>
        <row r="92">
          <cell r="B92" t="str">
            <v>BYU</v>
          </cell>
          <cell r="C92">
            <v>6</v>
          </cell>
          <cell r="D92">
            <v>436</v>
          </cell>
          <cell r="E92">
            <v>1976</v>
          </cell>
          <cell r="F92">
            <v>4.53</v>
          </cell>
          <cell r="G92">
            <v>11</v>
          </cell>
          <cell r="H92">
            <v>329.33</v>
          </cell>
          <cell r="I92">
            <v>2</v>
          </cell>
          <cell r="J92">
            <v>4</v>
          </cell>
          <cell r="K92">
            <v>0</v>
          </cell>
          <cell r="L92">
            <v>0.33333333333333331</v>
          </cell>
          <cell r="M92">
            <v>91</v>
          </cell>
          <cell r="N92">
            <v>-1.0546072577326893</v>
          </cell>
          <cell r="O92">
            <v>88</v>
          </cell>
        </row>
        <row r="93">
          <cell r="B93" t="str">
            <v>Rutgers</v>
          </cell>
          <cell r="C93">
            <v>5</v>
          </cell>
          <cell r="D93">
            <v>331</v>
          </cell>
          <cell r="E93">
            <v>1644</v>
          </cell>
          <cell r="F93">
            <v>4.97</v>
          </cell>
          <cell r="G93">
            <v>11</v>
          </cell>
          <cell r="H93">
            <v>328.8</v>
          </cell>
          <cell r="I93">
            <v>3</v>
          </cell>
          <cell r="J93">
            <v>2</v>
          </cell>
          <cell r="K93">
            <v>0</v>
          </cell>
          <cell r="L93">
            <v>0.6</v>
          </cell>
          <cell r="M93">
            <v>92</v>
          </cell>
          <cell r="N93">
            <v>3.8302927036296695E-2</v>
          </cell>
          <cell r="O93">
            <v>43</v>
          </cell>
        </row>
        <row r="94">
          <cell r="B94" t="str">
            <v>Iowa St.</v>
          </cell>
          <cell r="C94">
            <v>6</v>
          </cell>
          <cell r="D94">
            <v>410</v>
          </cell>
          <cell r="E94">
            <v>1970</v>
          </cell>
          <cell r="F94">
            <v>4.8</v>
          </cell>
          <cell r="G94">
            <v>20</v>
          </cell>
          <cell r="H94">
            <v>328.33</v>
          </cell>
          <cell r="I94">
            <v>3</v>
          </cell>
          <cell r="J94">
            <v>3</v>
          </cell>
          <cell r="K94">
            <v>0</v>
          </cell>
          <cell r="L94">
            <v>0.5</v>
          </cell>
          <cell r="M94">
            <v>93</v>
          </cell>
          <cell r="N94">
            <v>-0.37153839225207291</v>
          </cell>
          <cell r="O94">
            <v>66</v>
          </cell>
        </row>
        <row r="95">
          <cell r="B95" t="str">
            <v>La.-Monroe</v>
          </cell>
          <cell r="C95">
            <v>5</v>
          </cell>
          <cell r="D95">
            <v>360</v>
          </cell>
          <cell r="E95">
            <v>1630</v>
          </cell>
          <cell r="F95">
            <v>4.53</v>
          </cell>
          <cell r="G95">
            <v>9</v>
          </cell>
          <cell r="H95">
            <v>326</v>
          </cell>
          <cell r="I95">
            <v>2</v>
          </cell>
          <cell r="J95">
            <v>3</v>
          </cell>
          <cell r="K95">
            <v>0</v>
          </cell>
          <cell r="L95">
            <v>0.4</v>
          </cell>
          <cell r="M95">
            <v>94</v>
          </cell>
          <cell r="N95">
            <v>-0.7813797115404425</v>
          </cell>
          <cell r="O95">
            <v>75</v>
          </cell>
        </row>
        <row r="96">
          <cell r="B96" t="str">
            <v>La.-Lafayette</v>
          </cell>
          <cell r="C96">
            <v>5</v>
          </cell>
          <cell r="D96">
            <v>352</v>
          </cell>
          <cell r="E96">
            <v>1625</v>
          </cell>
          <cell r="F96">
            <v>4.62</v>
          </cell>
          <cell r="G96">
            <v>15</v>
          </cell>
          <cell r="H96">
            <v>325</v>
          </cell>
          <cell r="I96">
            <v>2</v>
          </cell>
          <cell r="J96">
            <v>3</v>
          </cell>
          <cell r="K96">
            <v>0</v>
          </cell>
          <cell r="L96">
            <v>0.4</v>
          </cell>
          <cell r="M96">
            <v>95</v>
          </cell>
          <cell r="N96">
            <v>-0.7813797115404425</v>
          </cell>
          <cell r="O96">
            <v>75</v>
          </cell>
        </row>
        <row r="97">
          <cell r="B97" t="str">
            <v>Florida</v>
          </cell>
          <cell r="C97">
            <v>6</v>
          </cell>
          <cell r="D97">
            <v>384</v>
          </cell>
          <cell r="E97">
            <v>1942</v>
          </cell>
          <cell r="F97">
            <v>5.0599999999999996</v>
          </cell>
          <cell r="G97">
            <v>25</v>
          </cell>
          <cell r="H97">
            <v>323.67</v>
          </cell>
          <cell r="I97">
            <v>4</v>
          </cell>
          <cell r="J97">
            <v>2</v>
          </cell>
          <cell r="K97">
            <v>0</v>
          </cell>
          <cell r="L97">
            <v>0.66666666666666663</v>
          </cell>
          <cell r="M97">
            <v>96</v>
          </cell>
          <cell r="N97">
            <v>0.3115304732285431</v>
          </cell>
          <cell r="O97">
            <v>31</v>
          </cell>
        </row>
        <row r="98">
          <cell r="B98" t="str">
            <v>Tennessee</v>
          </cell>
          <cell r="C98">
            <v>6</v>
          </cell>
          <cell r="D98">
            <v>364</v>
          </cell>
          <cell r="E98">
            <v>1931</v>
          </cell>
          <cell r="F98">
            <v>5.3</v>
          </cell>
          <cell r="G98">
            <v>17</v>
          </cell>
          <cell r="H98">
            <v>321.83</v>
          </cell>
          <cell r="I98">
            <v>2</v>
          </cell>
          <cell r="J98">
            <v>4</v>
          </cell>
          <cell r="K98">
            <v>0</v>
          </cell>
          <cell r="L98">
            <v>0.33333333333333331</v>
          </cell>
          <cell r="M98">
            <v>97</v>
          </cell>
          <cell r="N98">
            <v>-1.0546072577326893</v>
          </cell>
          <cell r="O98">
            <v>88</v>
          </cell>
        </row>
        <row r="99">
          <cell r="B99" t="str">
            <v>UCLA</v>
          </cell>
          <cell r="C99">
            <v>6</v>
          </cell>
          <cell r="D99">
            <v>392</v>
          </cell>
          <cell r="E99">
            <v>1911</v>
          </cell>
          <cell r="F99">
            <v>4.88</v>
          </cell>
          <cell r="G99">
            <v>16</v>
          </cell>
          <cell r="H99">
            <v>318.5</v>
          </cell>
          <cell r="I99">
            <v>3</v>
          </cell>
          <cell r="J99">
            <v>3</v>
          </cell>
          <cell r="K99">
            <v>0</v>
          </cell>
          <cell r="L99">
            <v>0.5</v>
          </cell>
          <cell r="M99">
            <v>98</v>
          </cell>
          <cell r="N99">
            <v>-0.37153839225207291</v>
          </cell>
          <cell r="O99">
            <v>66</v>
          </cell>
        </row>
        <row r="100">
          <cell r="B100" t="str">
            <v>Colorado St.</v>
          </cell>
          <cell r="C100">
            <v>6</v>
          </cell>
          <cell r="D100">
            <v>394</v>
          </cell>
          <cell r="E100">
            <v>1899</v>
          </cell>
          <cell r="F100">
            <v>4.82</v>
          </cell>
          <cell r="G100">
            <v>9</v>
          </cell>
          <cell r="H100">
            <v>316.5</v>
          </cell>
          <cell r="I100">
            <v>1</v>
          </cell>
          <cell r="J100">
            <v>5</v>
          </cell>
          <cell r="K100">
            <v>0</v>
          </cell>
          <cell r="L100">
            <v>0.16666666666666666</v>
          </cell>
          <cell r="M100">
            <v>99</v>
          </cell>
          <cell r="N100">
            <v>-1.7376761232133053</v>
          </cell>
          <cell r="O100">
            <v>101</v>
          </cell>
        </row>
        <row r="101">
          <cell r="B101" t="str">
            <v>Bowling Green</v>
          </cell>
          <cell r="C101">
            <v>6</v>
          </cell>
          <cell r="D101">
            <v>404</v>
          </cell>
          <cell r="E101">
            <v>1898</v>
          </cell>
          <cell r="F101">
            <v>4.7</v>
          </cell>
          <cell r="G101">
            <v>22</v>
          </cell>
          <cell r="H101">
            <v>316.33</v>
          </cell>
          <cell r="I101">
            <v>1</v>
          </cell>
          <cell r="J101">
            <v>5</v>
          </cell>
          <cell r="K101">
            <v>0</v>
          </cell>
          <cell r="L101">
            <v>0.16666666666666666</v>
          </cell>
          <cell r="M101">
            <v>100</v>
          </cell>
          <cell r="N101">
            <v>-1.7376761232133053</v>
          </cell>
          <cell r="O101">
            <v>101</v>
          </cell>
        </row>
        <row r="102">
          <cell r="B102" t="str">
            <v>Maryland</v>
          </cell>
          <cell r="C102">
            <v>5</v>
          </cell>
          <cell r="D102">
            <v>279</v>
          </cell>
          <cell r="E102">
            <v>1572</v>
          </cell>
          <cell r="F102">
            <v>5.63</v>
          </cell>
          <cell r="G102">
            <v>21</v>
          </cell>
          <cell r="H102">
            <v>314.39999999999998</v>
          </cell>
          <cell r="I102">
            <v>4</v>
          </cell>
          <cell r="J102">
            <v>1</v>
          </cell>
          <cell r="K102">
            <v>0</v>
          </cell>
          <cell r="L102">
            <v>0.8</v>
          </cell>
          <cell r="M102">
            <v>101</v>
          </cell>
          <cell r="N102">
            <v>0.8579855656130364</v>
          </cell>
          <cell r="O102">
            <v>23</v>
          </cell>
        </row>
        <row r="103">
          <cell r="B103" t="str">
            <v>Eastern Mich.</v>
          </cell>
          <cell r="C103">
            <v>6</v>
          </cell>
          <cell r="D103">
            <v>386</v>
          </cell>
          <cell r="E103">
            <v>1827</v>
          </cell>
          <cell r="F103">
            <v>4.7300000000000004</v>
          </cell>
          <cell r="G103">
            <v>14</v>
          </cell>
          <cell r="H103">
            <v>304.5</v>
          </cell>
          <cell r="I103">
            <v>0</v>
          </cell>
          <cell r="J103">
            <v>6</v>
          </cell>
          <cell r="K103">
            <v>0</v>
          </cell>
          <cell r="L103">
            <v>0</v>
          </cell>
          <cell r="M103">
            <v>102</v>
          </cell>
          <cell r="N103">
            <v>-2.4207449886939214</v>
          </cell>
          <cell r="O103">
            <v>107</v>
          </cell>
        </row>
        <row r="104">
          <cell r="B104" t="str">
            <v>Temple</v>
          </cell>
          <cell r="C104">
            <v>6</v>
          </cell>
          <cell r="D104">
            <v>338</v>
          </cell>
          <cell r="E104">
            <v>1824</v>
          </cell>
          <cell r="F104">
            <v>5.4</v>
          </cell>
          <cell r="G104">
            <v>18</v>
          </cell>
          <cell r="H104">
            <v>304</v>
          </cell>
          <cell r="I104">
            <v>4</v>
          </cell>
          <cell r="J104">
            <v>2</v>
          </cell>
          <cell r="K104">
            <v>0</v>
          </cell>
          <cell r="L104">
            <v>0.66666666666666663</v>
          </cell>
          <cell r="M104">
            <v>103</v>
          </cell>
          <cell r="N104">
            <v>0.3115304732285431</v>
          </cell>
          <cell r="O104">
            <v>31</v>
          </cell>
        </row>
        <row r="105">
          <cell r="B105" t="str">
            <v>Ball St.</v>
          </cell>
          <cell r="C105">
            <v>6</v>
          </cell>
          <cell r="D105">
            <v>370</v>
          </cell>
          <cell r="E105">
            <v>1818</v>
          </cell>
          <cell r="F105">
            <v>4.91</v>
          </cell>
          <cell r="G105">
            <v>13</v>
          </cell>
          <cell r="H105">
            <v>303</v>
          </cell>
          <cell r="I105">
            <v>2</v>
          </cell>
          <cell r="J105">
            <v>4</v>
          </cell>
          <cell r="K105">
            <v>0</v>
          </cell>
          <cell r="L105">
            <v>0.33333333333333331</v>
          </cell>
          <cell r="M105">
            <v>104</v>
          </cell>
          <cell r="N105">
            <v>-1.0546072577326893</v>
          </cell>
          <cell r="O105">
            <v>88</v>
          </cell>
        </row>
        <row r="106">
          <cell r="B106" t="str">
            <v>Boston College</v>
          </cell>
          <cell r="C106">
            <v>5</v>
          </cell>
          <cell r="D106">
            <v>317</v>
          </cell>
          <cell r="E106">
            <v>1508</v>
          </cell>
          <cell r="F106">
            <v>4.76</v>
          </cell>
          <cell r="G106">
            <v>10</v>
          </cell>
          <cell r="H106">
            <v>301.60000000000002</v>
          </cell>
          <cell r="I106">
            <v>2</v>
          </cell>
          <cell r="J106">
            <v>3</v>
          </cell>
          <cell r="K106">
            <v>0</v>
          </cell>
          <cell r="L106">
            <v>0.4</v>
          </cell>
          <cell r="M106">
            <v>105</v>
          </cell>
          <cell r="N106">
            <v>-0.7813797115404425</v>
          </cell>
          <cell r="O106">
            <v>75</v>
          </cell>
        </row>
        <row r="107">
          <cell r="B107" t="str">
            <v>Marshall</v>
          </cell>
          <cell r="C107">
            <v>5</v>
          </cell>
          <cell r="D107">
            <v>301</v>
          </cell>
          <cell r="E107">
            <v>1500</v>
          </cell>
          <cell r="F107">
            <v>4.9800000000000004</v>
          </cell>
          <cell r="G107">
            <v>13</v>
          </cell>
          <cell r="H107">
            <v>300</v>
          </cell>
          <cell r="I107">
            <v>1</v>
          </cell>
          <cell r="J107">
            <v>4</v>
          </cell>
          <cell r="K107">
            <v>0</v>
          </cell>
          <cell r="L107">
            <v>0.2</v>
          </cell>
          <cell r="M107">
            <v>106</v>
          </cell>
          <cell r="N107">
            <v>-1.6010623501171819</v>
          </cell>
          <cell r="O107">
            <v>97</v>
          </cell>
        </row>
        <row r="108">
          <cell r="B108" t="str">
            <v>Ohio</v>
          </cell>
          <cell r="C108">
            <v>6</v>
          </cell>
          <cell r="D108">
            <v>344</v>
          </cell>
          <cell r="E108">
            <v>1799</v>
          </cell>
          <cell r="F108">
            <v>5.23</v>
          </cell>
          <cell r="G108">
            <v>20</v>
          </cell>
          <cell r="H108">
            <v>299.83</v>
          </cell>
          <cell r="I108">
            <v>3</v>
          </cell>
          <cell r="J108">
            <v>3</v>
          </cell>
          <cell r="K108">
            <v>0</v>
          </cell>
          <cell r="L108">
            <v>0.5</v>
          </cell>
          <cell r="M108">
            <v>107</v>
          </cell>
          <cell r="N108">
            <v>-0.37153839225207291</v>
          </cell>
          <cell r="O108">
            <v>66</v>
          </cell>
        </row>
        <row r="109">
          <cell r="B109" t="str">
            <v>Fla. Atlantic</v>
          </cell>
          <cell r="C109">
            <v>5</v>
          </cell>
          <cell r="D109">
            <v>305</v>
          </cell>
          <cell r="E109">
            <v>1494</v>
          </cell>
          <cell r="F109">
            <v>4.9000000000000004</v>
          </cell>
          <cell r="G109">
            <v>11</v>
          </cell>
          <cell r="H109">
            <v>298.8</v>
          </cell>
          <cell r="I109">
            <v>1</v>
          </cell>
          <cell r="J109">
            <v>4</v>
          </cell>
          <cell r="K109">
            <v>0</v>
          </cell>
          <cell r="L109">
            <v>0.2</v>
          </cell>
          <cell r="M109">
            <v>108</v>
          </cell>
          <cell r="N109">
            <v>-1.6010623501171819</v>
          </cell>
          <cell r="O109">
            <v>97</v>
          </cell>
        </row>
        <row r="110">
          <cell r="B110" t="str">
            <v>Miami (OH)</v>
          </cell>
          <cell r="C110">
            <v>6</v>
          </cell>
          <cell r="D110">
            <v>402</v>
          </cell>
          <cell r="E110">
            <v>1787</v>
          </cell>
          <cell r="F110">
            <v>4.45</v>
          </cell>
          <cell r="G110">
            <v>12</v>
          </cell>
          <cell r="H110">
            <v>297.83</v>
          </cell>
          <cell r="I110">
            <v>3</v>
          </cell>
          <cell r="J110">
            <v>3</v>
          </cell>
          <cell r="K110">
            <v>0</v>
          </cell>
          <cell r="L110">
            <v>0.5</v>
          </cell>
          <cell r="M110">
            <v>120</v>
          </cell>
          <cell r="N110">
            <v>-0.37153839225207291</v>
          </cell>
          <cell r="O110">
            <v>66</v>
          </cell>
        </row>
        <row r="111">
          <cell r="B111" t="str">
            <v>Western Ky.</v>
          </cell>
          <cell r="C111">
            <v>5</v>
          </cell>
          <cell r="D111">
            <v>302</v>
          </cell>
          <cell r="E111">
            <v>1484</v>
          </cell>
          <cell r="F111">
            <v>4.91</v>
          </cell>
          <cell r="G111">
            <v>13</v>
          </cell>
          <cell r="H111">
            <v>296.8</v>
          </cell>
          <cell r="I111">
            <v>0</v>
          </cell>
          <cell r="J111">
            <v>5</v>
          </cell>
          <cell r="K111">
            <v>0</v>
          </cell>
          <cell r="L111">
            <v>0</v>
          </cell>
          <cell r="M111">
            <v>0</v>
          </cell>
          <cell r="N111">
            <v>-2.4207449886939214</v>
          </cell>
          <cell r="O111">
            <v>107</v>
          </cell>
        </row>
        <row r="112">
          <cell r="B112" t="str">
            <v>Tulane</v>
          </cell>
          <cell r="C112">
            <v>5</v>
          </cell>
          <cell r="D112">
            <v>320</v>
          </cell>
          <cell r="E112">
            <v>1438</v>
          </cell>
          <cell r="F112">
            <v>4.49</v>
          </cell>
          <cell r="G112">
            <v>12</v>
          </cell>
          <cell r="H112">
            <v>287.60000000000002</v>
          </cell>
          <cell r="I112">
            <v>2</v>
          </cell>
          <cell r="J112">
            <v>3</v>
          </cell>
          <cell r="K112">
            <v>0</v>
          </cell>
          <cell r="L112">
            <v>0.4</v>
          </cell>
          <cell r="M112">
            <v>0</v>
          </cell>
          <cell r="N112">
            <v>-0.7813797115404425</v>
          </cell>
          <cell r="O112">
            <v>75</v>
          </cell>
        </row>
        <row r="113">
          <cell r="B113" t="str">
            <v>UNLV</v>
          </cell>
          <cell r="C113">
            <v>6</v>
          </cell>
          <cell r="D113">
            <v>375</v>
          </cell>
          <cell r="E113">
            <v>1708</v>
          </cell>
          <cell r="F113">
            <v>4.55</v>
          </cell>
          <cell r="G113">
            <v>15</v>
          </cell>
          <cell r="H113">
            <v>284.67</v>
          </cell>
          <cell r="I113">
            <v>1</v>
          </cell>
          <cell r="J113">
            <v>5</v>
          </cell>
          <cell r="K113">
            <v>0</v>
          </cell>
          <cell r="L113">
            <v>0.16666666666666666</v>
          </cell>
          <cell r="M113">
            <v>0</v>
          </cell>
          <cell r="N113">
            <v>-1.7376761232133053</v>
          </cell>
          <cell r="O113">
            <v>101</v>
          </cell>
        </row>
        <row r="114">
          <cell r="B114" t="str">
            <v>Toledo</v>
          </cell>
          <cell r="C114">
            <v>6</v>
          </cell>
          <cell r="D114">
            <v>379</v>
          </cell>
          <cell r="E114">
            <v>1702</v>
          </cell>
          <cell r="F114">
            <v>4.49</v>
          </cell>
          <cell r="G114">
            <v>16</v>
          </cell>
          <cell r="H114">
            <v>283.67</v>
          </cell>
          <cell r="I114">
            <v>3</v>
          </cell>
          <cell r="J114">
            <v>3</v>
          </cell>
          <cell r="K114">
            <v>0</v>
          </cell>
          <cell r="L114">
            <v>0.5</v>
          </cell>
          <cell r="M114">
            <v>0</v>
          </cell>
          <cell r="N114">
            <v>-0.37153839225207291</v>
          </cell>
          <cell r="O114">
            <v>66</v>
          </cell>
        </row>
        <row r="115">
          <cell r="B115" t="str">
            <v>Kent St.</v>
          </cell>
          <cell r="C115">
            <v>5</v>
          </cell>
          <cell r="D115">
            <v>316</v>
          </cell>
          <cell r="E115">
            <v>1390</v>
          </cell>
          <cell r="F115">
            <v>4.4000000000000004</v>
          </cell>
          <cell r="G115">
            <v>13</v>
          </cell>
          <cell r="H115">
            <v>278</v>
          </cell>
          <cell r="I115">
            <v>2</v>
          </cell>
          <cell r="J115">
            <v>3</v>
          </cell>
          <cell r="K115">
            <v>0</v>
          </cell>
          <cell r="L115">
            <v>0.4</v>
          </cell>
          <cell r="M115">
            <v>0</v>
          </cell>
          <cell r="N115">
            <v>-0.7813797115404425</v>
          </cell>
          <cell r="O115">
            <v>75</v>
          </cell>
        </row>
        <row r="116">
          <cell r="B116" t="str">
            <v>Memphis</v>
          </cell>
          <cell r="C116">
            <v>6</v>
          </cell>
          <cell r="D116">
            <v>382</v>
          </cell>
          <cell r="E116">
            <v>1655</v>
          </cell>
          <cell r="F116">
            <v>4.33</v>
          </cell>
          <cell r="G116">
            <v>9</v>
          </cell>
          <cell r="H116">
            <v>275.83</v>
          </cell>
          <cell r="I116">
            <v>1</v>
          </cell>
          <cell r="J116">
            <v>5</v>
          </cell>
          <cell r="K116">
            <v>0</v>
          </cell>
          <cell r="L116">
            <v>0.16666666666666666</v>
          </cell>
          <cell r="M116">
            <v>0</v>
          </cell>
          <cell r="N116">
            <v>-1.7376761232133053</v>
          </cell>
          <cell r="O116">
            <v>101</v>
          </cell>
        </row>
        <row r="117">
          <cell r="B117" t="str">
            <v>San Jose St.</v>
          </cell>
          <cell r="C117">
            <v>6</v>
          </cell>
          <cell r="D117">
            <v>338</v>
          </cell>
          <cell r="E117">
            <v>1615</v>
          </cell>
          <cell r="F117">
            <v>4.78</v>
          </cell>
          <cell r="G117">
            <v>6</v>
          </cell>
          <cell r="H117">
            <v>269.17</v>
          </cell>
          <cell r="I117">
            <v>1</v>
          </cell>
          <cell r="J117">
            <v>5</v>
          </cell>
          <cell r="K117">
            <v>0</v>
          </cell>
          <cell r="L117">
            <v>0.16666666666666666</v>
          </cell>
          <cell r="M117">
            <v>0</v>
          </cell>
          <cell r="N117">
            <v>-1.7376761232133053</v>
          </cell>
          <cell r="O117">
            <v>101</v>
          </cell>
        </row>
        <row r="118">
          <cell r="B118" t="str">
            <v>New Mexico St.</v>
          </cell>
          <cell r="C118">
            <v>5</v>
          </cell>
          <cell r="D118">
            <v>303</v>
          </cell>
          <cell r="E118">
            <v>1313</v>
          </cell>
          <cell r="F118">
            <v>4.33</v>
          </cell>
          <cell r="G118">
            <v>7</v>
          </cell>
          <cell r="H118">
            <v>262.60000000000002</v>
          </cell>
          <cell r="I118">
            <v>1</v>
          </cell>
          <cell r="J118">
            <v>4</v>
          </cell>
          <cell r="K118">
            <v>0</v>
          </cell>
          <cell r="L118">
            <v>0.2</v>
          </cell>
          <cell r="M118">
            <v>0</v>
          </cell>
          <cell r="N118">
            <v>-1.6010623501171819</v>
          </cell>
          <cell r="O118">
            <v>97</v>
          </cell>
        </row>
        <row r="119">
          <cell r="B119" t="str">
            <v>New Mexico</v>
          </cell>
          <cell r="C119">
            <v>6</v>
          </cell>
          <cell r="D119">
            <v>418</v>
          </cell>
          <cell r="E119">
            <v>1572</v>
          </cell>
          <cell r="F119">
            <v>3.76</v>
          </cell>
          <cell r="G119">
            <v>10</v>
          </cell>
          <cell r="H119">
            <v>262</v>
          </cell>
          <cell r="I119">
            <v>0</v>
          </cell>
          <cell r="J119">
            <v>6</v>
          </cell>
          <cell r="K119">
            <v>0</v>
          </cell>
          <cell r="L119">
            <v>0</v>
          </cell>
          <cell r="M119">
            <v>0</v>
          </cell>
          <cell r="N119">
            <v>-2.4207449886939214</v>
          </cell>
          <cell r="O119">
            <v>107</v>
          </cell>
        </row>
        <row r="120">
          <cell r="B120" t="str">
            <v>Akron</v>
          </cell>
          <cell r="C120">
            <v>6</v>
          </cell>
          <cell r="D120">
            <v>364</v>
          </cell>
          <cell r="E120">
            <v>1514</v>
          </cell>
          <cell r="F120">
            <v>4.16</v>
          </cell>
          <cell r="G120">
            <v>12</v>
          </cell>
          <cell r="H120">
            <v>252.33</v>
          </cell>
          <cell r="I120">
            <v>0</v>
          </cell>
          <cell r="J120">
            <v>6</v>
          </cell>
          <cell r="K120">
            <v>0</v>
          </cell>
          <cell r="L120">
            <v>0</v>
          </cell>
          <cell r="M120">
            <v>0</v>
          </cell>
          <cell r="N120">
            <v>-2.4207449886939214</v>
          </cell>
          <cell r="O120">
            <v>107</v>
          </cell>
        </row>
        <row r="121">
          <cell r="B121" t="str">
            <v>Wyoming</v>
          </cell>
          <cell r="C121">
            <v>6</v>
          </cell>
          <cell r="D121">
            <v>325</v>
          </cell>
          <cell r="E121">
            <v>1444</v>
          </cell>
          <cell r="F121">
            <v>4.4400000000000004</v>
          </cell>
          <cell r="G121">
            <v>10</v>
          </cell>
          <cell r="H121">
            <v>240.67</v>
          </cell>
          <cell r="I121">
            <v>2</v>
          </cell>
          <cell r="J121">
            <v>4</v>
          </cell>
          <cell r="K121">
            <v>0</v>
          </cell>
          <cell r="L121">
            <v>0.33333333333333331</v>
          </cell>
          <cell r="M121">
            <v>120</v>
          </cell>
          <cell r="N121">
            <v>-1.0546072577326893</v>
          </cell>
          <cell r="O121">
            <v>88</v>
          </cell>
        </row>
      </sheetData>
      <sheetData sheetId="9">
        <row r="4">
          <cell r="AC4" t="str">
            <v>Air Force</v>
          </cell>
          <cell r="AD4" t="str">
            <v>Air Force</v>
          </cell>
          <cell r="AE4">
            <v>66.099999999999994</v>
          </cell>
          <cell r="AF4">
            <v>-0.373149746018136</v>
          </cell>
          <cell r="AG4">
            <v>83</v>
          </cell>
        </row>
        <row r="5">
          <cell r="AC5" t="str">
            <v>Akron</v>
          </cell>
          <cell r="AD5" t="str">
            <v>Akron</v>
          </cell>
          <cell r="AE5">
            <v>64.150000000000006</v>
          </cell>
          <cell r="AF5">
            <v>-0.728704109436349</v>
          </cell>
          <cell r="AG5">
            <v>96</v>
          </cell>
        </row>
        <row r="6">
          <cell r="AC6" t="str">
            <v>Alabama</v>
          </cell>
          <cell r="AD6" t="str">
            <v>Alabama</v>
          </cell>
          <cell r="AE6">
            <v>72.25</v>
          </cell>
          <cell r="AF6">
            <v>0.74821401553162037</v>
          </cell>
          <cell r="AG6">
            <v>26</v>
          </cell>
        </row>
        <row r="7">
          <cell r="AC7" t="str">
            <v>Arizona</v>
          </cell>
          <cell r="AD7" t="str">
            <v>Arizona</v>
          </cell>
          <cell r="AE7">
            <v>74.63</v>
          </cell>
          <cell r="AF7">
            <v>1.1821726744728256</v>
          </cell>
          <cell r="AG7">
            <v>16</v>
          </cell>
        </row>
        <row r="8">
          <cell r="AC8" t="str">
            <v>Arizona St.</v>
          </cell>
          <cell r="AD8" t="str">
            <v>Arizona State</v>
          </cell>
          <cell r="AE8">
            <v>77.900000000000006</v>
          </cell>
          <cell r="AF8">
            <v>1.7784099915895266</v>
          </cell>
          <cell r="AG8">
            <v>6</v>
          </cell>
        </row>
        <row r="9">
          <cell r="AC9" t="str">
            <v>Arkansas</v>
          </cell>
          <cell r="AD9" t="str">
            <v>Arkansas</v>
          </cell>
          <cell r="AE9">
            <v>68.150000000000006</v>
          </cell>
          <cell r="AF9">
            <v>6.3817449845117967E-4</v>
          </cell>
          <cell r="AG9">
            <v>61</v>
          </cell>
        </row>
        <row r="10">
          <cell r="AC10" t="str">
            <v>Arkansas St.</v>
          </cell>
          <cell r="AD10" t="str">
            <v>Arkansas State</v>
          </cell>
          <cell r="AE10">
            <v>62.43</v>
          </cell>
          <cell r="AF10">
            <v>-1.0423212915283142</v>
          </cell>
          <cell r="AG10">
            <v>105</v>
          </cell>
        </row>
        <row r="11">
          <cell r="AC11" t="str">
            <v>Army</v>
          </cell>
          <cell r="AD11" t="str">
            <v>Army</v>
          </cell>
          <cell r="AE11">
            <v>60.75</v>
          </cell>
          <cell r="AF11">
            <v>-1.3486450507809302</v>
          </cell>
          <cell r="AG11">
            <v>109</v>
          </cell>
        </row>
        <row r="12">
          <cell r="AC12" t="str">
            <v>Auburn</v>
          </cell>
          <cell r="AD12" t="str">
            <v>Auburn</v>
          </cell>
          <cell r="AE12">
            <v>67.17</v>
          </cell>
          <cell r="AF12">
            <v>-0.17805068506557559</v>
          </cell>
          <cell r="AG12">
            <v>68</v>
          </cell>
        </row>
        <row r="13">
          <cell r="AC13" t="str">
            <v>Ball St.</v>
          </cell>
          <cell r="AD13" t="str">
            <v>Ball State</v>
          </cell>
          <cell r="AE13">
            <v>67.17</v>
          </cell>
          <cell r="AF13">
            <v>-0.17805068506557559</v>
          </cell>
          <cell r="AG13">
            <v>68</v>
          </cell>
        </row>
        <row r="14">
          <cell r="AC14" t="str">
            <v>Baylor</v>
          </cell>
          <cell r="AD14" t="str">
            <v>Baylor</v>
          </cell>
          <cell r="AE14">
            <v>64.73</v>
          </cell>
          <cell r="AF14">
            <v>-0.62294947826580327</v>
          </cell>
          <cell r="AG14">
            <v>90</v>
          </cell>
        </row>
        <row r="15">
          <cell r="AC15" t="str">
            <v>Boise St.</v>
          </cell>
          <cell r="AD15" t="str">
            <v>Boise State</v>
          </cell>
          <cell r="AE15">
            <v>72.150000000000006</v>
          </cell>
          <cell r="AF15">
            <v>0.72998045843325132</v>
          </cell>
          <cell r="AG15">
            <v>27</v>
          </cell>
        </row>
        <row r="16">
          <cell r="AC16" t="str">
            <v>Boston College</v>
          </cell>
          <cell r="AD16" t="str">
            <v>Boston College</v>
          </cell>
          <cell r="AE16">
            <v>68.8</v>
          </cell>
          <cell r="AF16">
            <v>0.11915629563785465</v>
          </cell>
          <cell r="AG16">
            <v>53</v>
          </cell>
        </row>
        <row r="17">
          <cell r="AC17" t="str">
            <v>Bowling Green</v>
          </cell>
          <cell r="AD17" t="str">
            <v>Bowling Green</v>
          </cell>
          <cell r="AE17">
            <v>68.099999999999994</v>
          </cell>
          <cell r="AF17">
            <v>-8.4786040507358953E-3</v>
          </cell>
          <cell r="AG17">
            <v>62</v>
          </cell>
        </row>
        <row r="18">
          <cell r="AC18" t="str">
            <v>Buffalo</v>
          </cell>
          <cell r="AD18" t="str">
            <v>Buffalo</v>
          </cell>
          <cell r="AE18">
            <v>66.84</v>
          </cell>
          <cell r="AF18">
            <v>-0.23822142349019629</v>
          </cell>
          <cell r="AG18">
            <v>74</v>
          </cell>
        </row>
        <row r="19">
          <cell r="AC19" t="str">
            <v>BYU</v>
          </cell>
          <cell r="AD19" t="str">
            <v>BYU</v>
          </cell>
          <cell r="AE19">
            <v>76.41</v>
          </cell>
          <cell r="AF19">
            <v>1.5067299908238119</v>
          </cell>
          <cell r="AG19">
            <v>11</v>
          </cell>
        </row>
        <row r="20">
          <cell r="AC20" t="str">
            <v>California</v>
          </cell>
          <cell r="AD20" t="str">
            <v>California</v>
          </cell>
          <cell r="AE20">
            <v>75.989999999999995</v>
          </cell>
          <cell r="AF20">
            <v>1.4301490510106576</v>
          </cell>
          <cell r="AG20">
            <v>12</v>
          </cell>
        </row>
        <row r="21">
          <cell r="AC21" t="str">
            <v>Central Mich.</v>
          </cell>
          <cell r="AD21" t="str">
            <v>Central Michigan</v>
          </cell>
          <cell r="AE21">
            <v>64.83</v>
          </cell>
          <cell r="AF21">
            <v>-0.60471592116743433</v>
          </cell>
          <cell r="AG21">
            <v>89</v>
          </cell>
        </row>
        <row r="22">
          <cell r="AC22" t="str">
            <v>Cincinnati</v>
          </cell>
          <cell r="AD22" t="str">
            <v>Cincinnati</v>
          </cell>
          <cell r="AE22">
            <v>72.14</v>
          </cell>
          <cell r="AF22">
            <v>0.7281571027234135</v>
          </cell>
          <cell r="AG22">
            <v>28</v>
          </cell>
        </row>
        <row r="23">
          <cell r="AC23" t="str">
            <v>Clemson</v>
          </cell>
          <cell r="AD23" t="str">
            <v>Clemson</v>
          </cell>
          <cell r="AE23">
            <v>66.37</v>
          </cell>
          <cell r="AF23">
            <v>-0.32391914185253512</v>
          </cell>
          <cell r="AG23">
            <v>79</v>
          </cell>
        </row>
        <row r="24">
          <cell r="AC24" t="str">
            <v>Colorado</v>
          </cell>
          <cell r="AD24" t="str">
            <v>Colorado</v>
          </cell>
          <cell r="AE24">
            <v>76.48</v>
          </cell>
          <cell r="AF24">
            <v>1.5194934807926723</v>
          </cell>
          <cell r="AG24">
            <v>10</v>
          </cell>
        </row>
        <row r="25">
          <cell r="AC25" t="str">
            <v>Colorado St.</v>
          </cell>
          <cell r="AD25" t="str">
            <v>Colorado State</v>
          </cell>
          <cell r="AE25">
            <v>79.150000000000006</v>
          </cell>
          <cell r="AF25">
            <v>2.0063294553191517</v>
          </cell>
          <cell r="AG25">
            <v>2</v>
          </cell>
        </row>
        <row r="26">
          <cell r="AC26" t="str">
            <v>Connecticut</v>
          </cell>
          <cell r="AD26" t="str">
            <v>Connecticut</v>
          </cell>
          <cell r="AE26">
            <v>66.17</v>
          </cell>
          <cell r="AF26">
            <v>-0.36038625604927566</v>
          </cell>
          <cell r="AG26">
            <v>82</v>
          </cell>
        </row>
        <row r="27">
          <cell r="AC27" t="str">
            <v>Duke</v>
          </cell>
          <cell r="AD27" t="str">
            <v>Duke</v>
          </cell>
          <cell r="AE27">
            <v>68.06</v>
          </cell>
          <cell r="AF27">
            <v>-1.5772026890082447E-2</v>
          </cell>
          <cell r="AG27">
            <v>64</v>
          </cell>
        </row>
        <row r="28">
          <cell r="AC28" t="str">
            <v>East Carolina</v>
          </cell>
          <cell r="AD28" t="str">
            <v>East Carolina</v>
          </cell>
          <cell r="AE28">
            <v>70.98</v>
          </cell>
          <cell r="AF28">
            <v>0.51664784038232203</v>
          </cell>
          <cell r="AG28">
            <v>33</v>
          </cell>
        </row>
        <row r="29">
          <cell r="AC29" t="str">
            <v>Eastern Mich.</v>
          </cell>
          <cell r="AD29" t="str">
            <v>Eastern Michigan</v>
          </cell>
          <cell r="AE29">
            <v>68</v>
          </cell>
          <cell r="AF29">
            <v>-2.6712161149104865E-2</v>
          </cell>
          <cell r="AG29">
            <v>65</v>
          </cell>
        </row>
        <row r="30">
          <cell r="AC30" t="str">
            <v>FIU</v>
          </cell>
          <cell r="AD30" t="str">
            <v>Fla. International</v>
          </cell>
          <cell r="AE30">
            <v>68.23</v>
          </cell>
          <cell r="AF30">
            <v>1.5225020177146872E-2</v>
          </cell>
          <cell r="AG30">
            <v>59</v>
          </cell>
        </row>
        <row r="31">
          <cell r="AC31" t="str">
            <v>Fla. Atlantic</v>
          </cell>
          <cell r="AD31" t="str">
            <v>Florida Atlantic</v>
          </cell>
          <cell r="AE31">
            <v>63.02</v>
          </cell>
          <cell r="AF31">
            <v>-0.93474330464793054</v>
          </cell>
          <cell r="AG31">
            <v>103</v>
          </cell>
        </row>
        <row r="32">
          <cell r="AC32" t="str">
            <v>Florida</v>
          </cell>
          <cell r="AD32" t="str">
            <v>Florida</v>
          </cell>
          <cell r="AE32">
            <v>71</v>
          </cell>
          <cell r="AF32">
            <v>0.52029455180199524</v>
          </cell>
          <cell r="AG32">
            <v>32</v>
          </cell>
        </row>
        <row r="33">
          <cell r="AC33" t="str">
            <v>Florida St.</v>
          </cell>
          <cell r="AD33" t="str">
            <v>Florida State</v>
          </cell>
          <cell r="AE33">
            <v>69.5</v>
          </cell>
          <cell r="AF33">
            <v>0.24679119532644522</v>
          </cell>
          <cell r="AG33">
            <v>41</v>
          </cell>
        </row>
        <row r="34">
          <cell r="AC34" t="str">
            <v>Fresno St.</v>
          </cell>
          <cell r="AD34" t="str">
            <v>Fresno State</v>
          </cell>
          <cell r="AE34">
            <v>68.599999999999994</v>
          </cell>
          <cell r="AF34">
            <v>8.2689181441114132E-2</v>
          </cell>
          <cell r="AG34">
            <v>54</v>
          </cell>
        </row>
        <row r="35">
          <cell r="AC35" t="str">
            <v>Georgia</v>
          </cell>
          <cell r="AD35" t="str">
            <v>Georgia</v>
          </cell>
          <cell r="AE35">
            <v>74.19</v>
          </cell>
          <cell r="AF35">
            <v>1.1019450232399981</v>
          </cell>
          <cell r="AG35">
            <v>18</v>
          </cell>
        </row>
        <row r="36">
          <cell r="AC36" t="str">
            <v>Georgia Tech</v>
          </cell>
          <cell r="AD36" t="str">
            <v>Georgia Tech</v>
          </cell>
          <cell r="AE36">
            <v>66.790000000000006</v>
          </cell>
          <cell r="AF36">
            <v>-0.24733820203938078</v>
          </cell>
          <cell r="AG36">
            <v>75</v>
          </cell>
        </row>
        <row r="37">
          <cell r="AC37" t="str">
            <v>Hawaii</v>
          </cell>
          <cell r="AD37" t="str">
            <v>Hawaii</v>
          </cell>
          <cell r="AE37">
            <v>69.7</v>
          </cell>
          <cell r="AF37">
            <v>0.28325830952318576</v>
          </cell>
          <cell r="AG37">
            <v>39</v>
          </cell>
        </row>
        <row r="38">
          <cell r="AC38" t="str">
            <v>Houston</v>
          </cell>
          <cell r="AD38" t="str">
            <v>Houston</v>
          </cell>
          <cell r="AE38">
            <v>64.16</v>
          </cell>
          <cell r="AF38">
            <v>-0.72688075372651373</v>
          </cell>
          <cell r="AG38">
            <v>95</v>
          </cell>
        </row>
        <row r="39">
          <cell r="AC39" t="str">
            <v>Idaho</v>
          </cell>
          <cell r="AD39" t="str">
            <v>Idaho</v>
          </cell>
          <cell r="AE39">
            <v>66.069999999999993</v>
          </cell>
          <cell r="AF39">
            <v>-0.3786198131476472</v>
          </cell>
          <cell r="AG39">
            <v>84</v>
          </cell>
        </row>
        <row r="40">
          <cell r="AC40" t="str">
            <v>Illinois</v>
          </cell>
          <cell r="AD40" t="str">
            <v>Illinois</v>
          </cell>
          <cell r="AE40">
            <v>72.900000000000006</v>
          </cell>
          <cell r="AF40">
            <v>0.86673213667102644</v>
          </cell>
          <cell r="AG40">
            <v>21</v>
          </cell>
        </row>
        <row r="41">
          <cell r="AC41" t="str">
            <v>Indiana</v>
          </cell>
          <cell r="AD41" t="str">
            <v>Indiana</v>
          </cell>
          <cell r="AE41">
            <v>60.07</v>
          </cell>
          <cell r="AF41">
            <v>-1.4726332390498462</v>
          </cell>
          <cell r="AG41">
            <v>112</v>
          </cell>
        </row>
        <row r="42">
          <cell r="AC42" t="str">
            <v>Iowa</v>
          </cell>
          <cell r="AD42" t="str">
            <v>Iowa</v>
          </cell>
          <cell r="AE42">
            <v>64.08</v>
          </cell>
          <cell r="AF42">
            <v>-0.74146759940520934</v>
          </cell>
          <cell r="AG42">
            <v>98</v>
          </cell>
        </row>
        <row r="43">
          <cell r="AC43" t="str">
            <v>Iowa St.</v>
          </cell>
          <cell r="AD43" t="str">
            <v>Iowa State</v>
          </cell>
          <cell r="AE43">
            <v>72.069999999999993</v>
          </cell>
          <cell r="AF43">
            <v>0.71539361275455304</v>
          </cell>
          <cell r="AG43">
            <v>30</v>
          </cell>
        </row>
        <row r="44">
          <cell r="AC44" t="str">
            <v>Kansas</v>
          </cell>
          <cell r="AD44" t="str">
            <v>Kansas</v>
          </cell>
          <cell r="AE44">
            <v>66.36</v>
          </cell>
          <cell r="AF44">
            <v>-0.32574249756237306</v>
          </cell>
          <cell r="AG44">
            <v>80</v>
          </cell>
        </row>
        <row r="45">
          <cell r="AC45" t="str">
            <v>Kansas St.</v>
          </cell>
          <cell r="AD45" t="str">
            <v>Kansas State</v>
          </cell>
          <cell r="AE45">
            <v>69.91</v>
          </cell>
          <cell r="AF45">
            <v>0.32154877942976162</v>
          </cell>
          <cell r="AG45">
            <v>37</v>
          </cell>
        </row>
        <row r="46">
          <cell r="AC46" t="str">
            <v>Kent St.</v>
          </cell>
          <cell r="AD46" t="str">
            <v>Kent State</v>
          </cell>
          <cell r="AE46">
            <v>60.63</v>
          </cell>
          <cell r="AF46">
            <v>-1.3705253192989737</v>
          </cell>
          <cell r="AG46">
            <v>110</v>
          </cell>
        </row>
        <row r="47">
          <cell r="AC47" t="str">
            <v>Kentucky</v>
          </cell>
          <cell r="AD47" t="str">
            <v>Kentucky</v>
          </cell>
          <cell r="AE47">
            <v>68.19</v>
          </cell>
          <cell r="AF47">
            <v>7.9315973377977311E-3</v>
          </cell>
          <cell r="AG47">
            <v>60</v>
          </cell>
        </row>
        <row r="48">
          <cell r="AC48" t="str">
            <v>La.-Lafayette</v>
          </cell>
          <cell r="AD48" t="str">
            <v>Louisiana-Lafayette</v>
          </cell>
          <cell r="AE48">
            <v>60.59</v>
          </cell>
          <cell r="AF48">
            <v>-1.3778187421383217</v>
          </cell>
          <cell r="AG48">
            <v>111</v>
          </cell>
        </row>
        <row r="49">
          <cell r="AC49" t="str">
            <v>La.-Monroe</v>
          </cell>
          <cell r="AD49" t="str">
            <v>Louisiana-Monroe</v>
          </cell>
          <cell r="AE49">
            <v>65.47</v>
          </cell>
          <cell r="AF49">
            <v>-0.4880211557378662</v>
          </cell>
          <cell r="AG49">
            <v>86</v>
          </cell>
        </row>
        <row r="50">
          <cell r="AC50" t="str">
            <v>Louisiana Tech</v>
          </cell>
          <cell r="AD50" t="str">
            <v>Louisiana Tech</v>
          </cell>
          <cell r="AE50">
            <v>68.069999999999993</v>
          </cell>
          <cell r="AF50">
            <v>-1.3948671180247105E-2</v>
          </cell>
          <cell r="AG50">
            <v>63</v>
          </cell>
        </row>
        <row r="51">
          <cell r="AC51" t="str">
            <v>Louisville</v>
          </cell>
          <cell r="AD51" t="str">
            <v>Louisville</v>
          </cell>
          <cell r="AE51">
            <v>61.02</v>
          </cell>
          <cell r="AF51">
            <v>-1.2994144466153306</v>
          </cell>
          <cell r="AG51">
            <v>108</v>
          </cell>
        </row>
        <row r="52">
          <cell r="AC52" t="str">
            <v>LSU</v>
          </cell>
          <cell r="AD52" t="str">
            <v>LSU</v>
          </cell>
          <cell r="AE52">
            <v>73.56</v>
          </cell>
          <cell r="AF52">
            <v>0.98707361352026779</v>
          </cell>
          <cell r="AG52">
            <v>19</v>
          </cell>
        </row>
        <row r="53">
          <cell r="AC53" t="str">
            <v>Marshall</v>
          </cell>
          <cell r="AD53" t="str">
            <v>Marshall</v>
          </cell>
          <cell r="AE53">
            <v>72.09</v>
          </cell>
          <cell r="AF53">
            <v>0.71904032417422892</v>
          </cell>
          <cell r="AG53">
            <v>29</v>
          </cell>
        </row>
        <row r="54">
          <cell r="AC54" t="str">
            <v>Maryland</v>
          </cell>
          <cell r="AD54" t="str">
            <v>Maryland</v>
          </cell>
          <cell r="AE54">
            <v>59.95</v>
          </cell>
          <cell r="AF54">
            <v>-1.4945135075678897</v>
          </cell>
          <cell r="AG54">
            <v>114</v>
          </cell>
        </row>
        <row r="55">
          <cell r="AC55" t="str">
            <v>Memphis</v>
          </cell>
          <cell r="AD55" t="str">
            <v>Memphis</v>
          </cell>
          <cell r="AE55">
            <v>68.27</v>
          </cell>
          <cell r="AF55">
            <v>2.2518443016493424E-2</v>
          </cell>
          <cell r="AG55">
            <v>58</v>
          </cell>
        </row>
        <row r="56">
          <cell r="AC56" t="str">
            <v>Miami (FL)</v>
          </cell>
          <cell r="AD56" t="str">
            <v>Miami-Florida</v>
          </cell>
          <cell r="AE56">
            <v>72.34</v>
          </cell>
          <cell r="AF56">
            <v>0.76462421692015392</v>
          </cell>
          <cell r="AG56">
            <v>25</v>
          </cell>
        </row>
        <row r="57">
          <cell r="AC57" t="str">
            <v>Miami (OH)</v>
          </cell>
          <cell r="AD57" t="str">
            <v>Miami-Ohio</v>
          </cell>
          <cell r="AE57">
            <v>68.53</v>
          </cell>
          <cell r="AF57">
            <v>6.9925691472256371E-2</v>
          </cell>
          <cell r="AG57">
            <v>55</v>
          </cell>
        </row>
        <row r="58">
          <cell r="AC58" t="str">
            <v>Michigan</v>
          </cell>
          <cell r="AD58" t="str">
            <v>Michigan</v>
          </cell>
          <cell r="AE58">
            <v>68.98</v>
          </cell>
          <cell r="AF58">
            <v>0.1519766984149219</v>
          </cell>
          <cell r="AG58">
            <v>50</v>
          </cell>
        </row>
        <row r="59">
          <cell r="AC59" t="str">
            <v>Michigan St.</v>
          </cell>
          <cell r="AD59" t="str">
            <v>Michigan State</v>
          </cell>
          <cell r="AE59">
            <v>65.150000000000006</v>
          </cell>
          <cell r="AF59">
            <v>-0.54636853845264899</v>
          </cell>
          <cell r="AG59">
            <v>87</v>
          </cell>
        </row>
        <row r="60">
          <cell r="AC60" t="str">
            <v>Middle Tenn.</v>
          </cell>
          <cell r="AD60" t="str">
            <v>Middle Tennessee</v>
          </cell>
          <cell r="AE60">
            <v>53.93</v>
          </cell>
          <cell r="AF60">
            <v>-2.5921736448897645</v>
          </cell>
          <cell r="AG60">
            <v>119</v>
          </cell>
        </row>
        <row r="61">
          <cell r="AC61" t="str">
            <v>Minnesota</v>
          </cell>
          <cell r="AD61" t="str">
            <v>Minnesota</v>
          </cell>
          <cell r="AE61">
            <v>67.010000000000005</v>
          </cell>
          <cell r="AF61">
            <v>-0.20722437642296698</v>
          </cell>
          <cell r="AG61">
            <v>70</v>
          </cell>
        </row>
        <row r="62">
          <cell r="AC62" t="str">
            <v>Mississippi</v>
          </cell>
          <cell r="AD62" t="str">
            <v>Mississippi</v>
          </cell>
          <cell r="AE62">
            <v>64.7</v>
          </cell>
          <cell r="AF62">
            <v>-0.62841954539531453</v>
          </cell>
          <cell r="AG62">
            <v>91</v>
          </cell>
        </row>
        <row r="63">
          <cell r="AC63" t="str">
            <v>Mississippi St.</v>
          </cell>
          <cell r="AD63" t="str">
            <v>Mississippi State</v>
          </cell>
          <cell r="AE63">
            <v>68.31</v>
          </cell>
          <cell r="AF63">
            <v>2.9811865855842567E-2</v>
          </cell>
          <cell r="AG63">
            <v>57</v>
          </cell>
        </row>
        <row r="64">
          <cell r="AC64" t="str">
            <v>Missouri</v>
          </cell>
          <cell r="AD64" t="str">
            <v>Missouri</v>
          </cell>
          <cell r="AE64">
            <v>66.53</v>
          </cell>
          <cell r="AF64">
            <v>-0.29474545049514372</v>
          </cell>
          <cell r="AG64">
            <v>78</v>
          </cell>
        </row>
        <row r="65">
          <cell r="AC65" t="str">
            <v>Navy</v>
          </cell>
          <cell r="AD65" t="str">
            <v>Navy</v>
          </cell>
          <cell r="AE65">
            <v>69.44</v>
          </cell>
          <cell r="AF65">
            <v>0.23585106106742279</v>
          </cell>
          <cell r="AG65">
            <v>43</v>
          </cell>
        </row>
        <row r="66">
          <cell r="AC66" t="str">
            <v>Nebraska</v>
          </cell>
          <cell r="AD66" t="str">
            <v>Nebraska</v>
          </cell>
          <cell r="AE66">
            <v>67.010000000000005</v>
          </cell>
          <cell r="AF66">
            <v>-0.20722437642296698</v>
          </cell>
          <cell r="AG66">
            <v>70</v>
          </cell>
        </row>
        <row r="67">
          <cell r="AC67" t="str">
            <v>Nevada</v>
          </cell>
          <cell r="AD67" t="str">
            <v>Nevada</v>
          </cell>
          <cell r="AE67">
            <v>67</v>
          </cell>
          <cell r="AF67">
            <v>-0.20904773213280492</v>
          </cell>
          <cell r="AG67">
            <v>72</v>
          </cell>
        </row>
        <row r="68">
          <cell r="AC68" t="str">
            <v>New Mexico</v>
          </cell>
          <cell r="AD68" t="str">
            <v>New Mexico</v>
          </cell>
          <cell r="AE68">
            <v>69.319999999999993</v>
          </cell>
          <cell r="AF68">
            <v>0.21397079254937795</v>
          </cell>
          <cell r="AG68">
            <v>46</v>
          </cell>
        </row>
        <row r="69">
          <cell r="AC69" t="str">
            <v>New Mexico St.</v>
          </cell>
          <cell r="AD69" t="str">
            <v>New Mexico State</v>
          </cell>
          <cell r="AE69">
            <v>66.58</v>
          </cell>
          <cell r="AF69">
            <v>-0.28562867194595926</v>
          </cell>
          <cell r="AG69">
            <v>77</v>
          </cell>
        </row>
        <row r="70">
          <cell r="AC70" t="str">
            <v>North Carolina</v>
          </cell>
          <cell r="AD70" t="str">
            <v>North Carolina</v>
          </cell>
          <cell r="AE70">
            <v>69.41</v>
          </cell>
          <cell r="AF70">
            <v>0.23038099393791159</v>
          </cell>
          <cell r="AG70">
            <v>44</v>
          </cell>
        </row>
        <row r="71">
          <cell r="AC71" t="str">
            <v>North Carolina St.</v>
          </cell>
          <cell r="AD71" t="str">
            <v>NC State</v>
          </cell>
          <cell r="AE71">
            <v>69.37</v>
          </cell>
          <cell r="AF71">
            <v>0.22308757109856503</v>
          </cell>
          <cell r="AG71">
            <v>45</v>
          </cell>
        </row>
        <row r="72">
          <cell r="AC72" t="str">
            <v>North Texas</v>
          </cell>
          <cell r="AD72" t="str">
            <v>North Texas</v>
          </cell>
          <cell r="AE72">
            <v>58</v>
          </cell>
          <cell r="AF72">
            <v>-1.8500678709861054</v>
          </cell>
          <cell r="AG72">
            <v>117</v>
          </cell>
        </row>
        <row r="73">
          <cell r="AC73" t="str">
            <v>Northern Ill.</v>
          </cell>
          <cell r="AD73" t="str">
            <v>Northern Illinois</v>
          </cell>
          <cell r="AE73">
            <v>64.239999999999995</v>
          </cell>
          <cell r="AF73">
            <v>-0.712293908047818</v>
          </cell>
          <cell r="AG73">
            <v>92</v>
          </cell>
        </row>
        <row r="74">
          <cell r="AC74" t="str">
            <v>Northwestern</v>
          </cell>
          <cell r="AD74" t="str">
            <v>Northwestern</v>
          </cell>
          <cell r="AE74">
            <v>61.49</v>
          </cell>
          <cell r="AF74">
            <v>-1.2137167282529919</v>
          </cell>
          <cell r="AG74">
            <v>106</v>
          </cell>
        </row>
        <row r="75">
          <cell r="AC75" t="str">
            <v>Notre Dame</v>
          </cell>
          <cell r="AD75" t="str">
            <v>Notre Dame</v>
          </cell>
          <cell r="AE75">
            <v>74.42</v>
          </cell>
          <cell r="AF75">
            <v>1.1438822045662498</v>
          </cell>
          <cell r="AG75">
            <v>17</v>
          </cell>
        </row>
        <row r="76">
          <cell r="AC76" t="str">
            <v>Ohio</v>
          </cell>
          <cell r="AD76" t="str">
            <v>Ohio University</v>
          </cell>
          <cell r="AE76">
            <v>64.239999999999995</v>
          </cell>
          <cell r="AF76">
            <v>-0.712293908047818</v>
          </cell>
          <cell r="AG76">
            <v>92</v>
          </cell>
        </row>
        <row r="77">
          <cell r="AC77" t="str">
            <v>Ohio St.</v>
          </cell>
          <cell r="AD77" t="str">
            <v>Ohio State</v>
          </cell>
          <cell r="AE77">
            <v>63.45</v>
          </cell>
          <cell r="AF77">
            <v>-0.85633900912493954</v>
          </cell>
          <cell r="AG77">
            <v>100</v>
          </cell>
        </row>
        <row r="78">
          <cell r="AC78" t="str">
            <v>Oklahoma</v>
          </cell>
          <cell r="AD78" t="str">
            <v>Oklahoma</v>
          </cell>
          <cell r="AE78">
            <v>74.66</v>
          </cell>
          <cell r="AF78">
            <v>1.1876427416023367</v>
          </cell>
          <cell r="AG78">
            <v>15</v>
          </cell>
        </row>
        <row r="79">
          <cell r="AC79" t="str">
            <v>Oklahoma St.</v>
          </cell>
          <cell r="AD79" t="str">
            <v>Oklahoma State</v>
          </cell>
          <cell r="AE79">
            <v>63.25</v>
          </cell>
          <cell r="AF79">
            <v>-0.89280612332168008</v>
          </cell>
          <cell r="AG79">
            <v>101</v>
          </cell>
        </row>
        <row r="80">
          <cell r="AC80" t="str">
            <v>Oregon</v>
          </cell>
          <cell r="AD80" t="str">
            <v>Oregon</v>
          </cell>
          <cell r="AE80">
            <v>70.33</v>
          </cell>
          <cell r="AF80">
            <v>0.39812971924291596</v>
          </cell>
          <cell r="AG80">
            <v>36</v>
          </cell>
        </row>
        <row r="81">
          <cell r="AC81" t="str">
            <v>Oregon St.</v>
          </cell>
          <cell r="AD81" t="str">
            <v>Oregon State</v>
          </cell>
          <cell r="AE81">
            <v>85.02</v>
          </cell>
          <cell r="AF81">
            <v>3.0766392569934693</v>
          </cell>
          <cell r="AG81">
            <v>1</v>
          </cell>
        </row>
        <row r="82">
          <cell r="AC82" t="str">
            <v>Penn St.</v>
          </cell>
          <cell r="AD82" t="str">
            <v>Penn State</v>
          </cell>
          <cell r="AE82">
            <v>70.540000000000006</v>
          </cell>
          <cell r="AF82">
            <v>0.43642018914949438</v>
          </cell>
          <cell r="AG82">
            <v>34</v>
          </cell>
        </row>
        <row r="83">
          <cell r="AC83" t="str">
            <v>Pittsburgh</v>
          </cell>
          <cell r="AD83" t="str">
            <v>Pittsburgh</v>
          </cell>
          <cell r="AE83">
            <v>69.86</v>
          </cell>
          <cell r="AF83">
            <v>0.3124320008805771</v>
          </cell>
          <cell r="AG83">
            <v>38</v>
          </cell>
        </row>
        <row r="84">
          <cell r="AC84" t="str">
            <v>Purdue</v>
          </cell>
          <cell r="AD84" t="str">
            <v>Purdue</v>
          </cell>
          <cell r="AE84">
            <v>69.08</v>
          </cell>
          <cell r="AF84">
            <v>0.17021025551329089</v>
          </cell>
          <cell r="AG84">
            <v>48</v>
          </cell>
        </row>
        <row r="85">
          <cell r="AC85" t="str">
            <v>Rice</v>
          </cell>
          <cell r="AD85" t="str">
            <v>Rice</v>
          </cell>
          <cell r="AE85">
            <v>66.64</v>
          </cell>
          <cell r="AF85">
            <v>-0.27468853768693685</v>
          </cell>
          <cell r="AG85">
            <v>76</v>
          </cell>
        </row>
        <row r="86">
          <cell r="AC86" t="str">
            <v>Rutgers</v>
          </cell>
          <cell r="AD86" t="str">
            <v>Rutgers</v>
          </cell>
          <cell r="AE86">
            <v>58.97</v>
          </cell>
          <cell r="AF86">
            <v>-1.6732023671319165</v>
          </cell>
          <cell r="AG86">
            <v>116</v>
          </cell>
        </row>
        <row r="87">
          <cell r="AC87" t="str">
            <v>San Diego St.</v>
          </cell>
          <cell r="AD87" t="str">
            <v>San Diego State</v>
          </cell>
          <cell r="AE87">
            <v>63.08</v>
          </cell>
          <cell r="AF87">
            <v>-0.92380317038890947</v>
          </cell>
          <cell r="AG87">
            <v>102</v>
          </cell>
        </row>
        <row r="88">
          <cell r="AC88" t="str">
            <v>San Jose St.</v>
          </cell>
          <cell r="AD88" t="str">
            <v>San Jose State</v>
          </cell>
          <cell r="AE88">
            <v>78.08</v>
          </cell>
          <cell r="AF88">
            <v>1.8112303943665913</v>
          </cell>
          <cell r="AG88">
            <v>5</v>
          </cell>
        </row>
        <row r="89">
          <cell r="AC89" t="str">
            <v>SMU</v>
          </cell>
          <cell r="AD89" t="str">
            <v>SMU</v>
          </cell>
          <cell r="AE89">
            <v>66.23</v>
          </cell>
          <cell r="AF89">
            <v>-0.34944612179025325</v>
          </cell>
          <cell r="AG89">
            <v>81</v>
          </cell>
        </row>
        <row r="90">
          <cell r="AC90" t="str">
            <v>South Carolina</v>
          </cell>
          <cell r="AD90" t="str">
            <v>South Carolina</v>
          </cell>
          <cell r="AE90">
            <v>72.709999999999994</v>
          </cell>
          <cell r="AF90">
            <v>0.83208837818412118</v>
          </cell>
          <cell r="AG90">
            <v>23</v>
          </cell>
        </row>
        <row r="91">
          <cell r="AC91" t="str">
            <v>South Fla.</v>
          </cell>
          <cell r="AD91" t="str">
            <v>South Florida</v>
          </cell>
          <cell r="AE91">
            <v>57.76</v>
          </cell>
          <cell r="AF91">
            <v>-1.8938284080221937</v>
          </cell>
          <cell r="AG91">
            <v>118</v>
          </cell>
        </row>
        <row r="92">
          <cell r="AC92" t="str">
            <v>Southern California</v>
          </cell>
          <cell r="AD92" t="str">
            <v>Southern California</v>
          </cell>
          <cell r="AE92">
            <v>72.42</v>
          </cell>
          <cell r="AF92">
            <v>0.77921106259884965</v>
          </cell>
          <cell r="AG92">
            <v>24</v>
          </cell>
        </row>
        <row r="93">
          <cell r="AC93" t="str">
            <v>Southern Miss.</v>
          </cell>
          <cell r="AD93" t="str">
            <v>Southern Miss</v>
          </cell>
          <cell r="AE93">
            <v>62.73</v>
          </cell>
          <cell r="AF93">
            <v>-0.98762062023320474</v>
          </cell>
          <cell r="AG93">
            <v>104</v>
          </cell>
        </row>
        <row r="94">
          <cell r="AC94" t="str">
            <v>Stanford</v>
          </cell>
          <cell r="AD94" t="str">
            <v>Stanford</v>
          </cell>
          <cell r="AE94">
            <v>74.69</v>
          </cell>
          <cell r="AF94">
            <v>1.1931128087318481</v>
          </cell>
          <cell r="AG94">
            <v>14</v>
          </cell>
        </row>
        <row r="95">
          <cell r="AC95" t="str">
            <v>Syracuse</v>
          </cell>
          <cell r="AD95" t="str">
            <v>Syracuse</v>
          </cell>
          <cell r="AE95">
            <v>59.94</v>
          </cell>
          <cell r="AF95">
            <v>-1.4963368632777276</v>
          </cell>
          <cell r="AG95">
            <v>115</v>
          </cell>
        </row>
        <row r="96">
          <cell r="AC96" t="str">
            <v>TCU</v>
          </cell>
          <cell r="AD96" t="str">
            <v>TCU</v>
          </cell>
          <cell r="AE96">
            <v>68.849999999999994</v>
          </cell>
          <cell r="AF96">
            <v>0.12827307418703915</v>
          </cell>
          <cell r="AG96">
            <v>52</v>
          </cell>
        </row>
        <row r="97">
          <cell r="AC97" t="str">
            <v>Temple</v>
          </cell>
          <cell r="AD97" t="str">
            <v>Temple</v>
          </cell>
          <cell r="AE97">
            <v>67.61</v>
          </cell>
          <cell r="AF97">
            <v>-9.7823033832747985E-2</v>
          </cell>
          <cell r="AG97">
            <v>66</v>
          </cell>
        </row>
        <row r="98">
          <cell r="AC98" t="str">
            <v>Tennessee</v>
          </cell>
          <cell r="AD98" t="str">
            <v>Tennessee</v>
          </cell>
          <cell r="AE98">
            <v>72.94</v>
          </cell>
          <cell r="AF98">
            <v>0.87402555951037297</v>
          </cell>
          <cell r="AG98">
            <v>20</v>
          </cell>
        </row>
        <row r="99">
          <cell r="AC99" t="str">
            <v>Texas</v>
          </cell>
          <cell r="AD99" t="str">
            <v>Texas</v>
          </cell>
          <cell r="AE99">
            <v>71.180000000000007</v>
          </cell>
          <cell r="AF99">
            <v>0.55311495457906257</v>
          </cell>
          <cell r="AG99">
            <v>31</v>
          </cell>
        </row>
        <row r="100">
          <cell r="AC100" t="str">
            <v>Texas A&amp;M</v>
          </cell>
          <cell r="AD100" t="str">
            <v>Texas A&amp;M</v>
          </cell>
          <cell r="AE100">
            <v>69.03</v>
          </cell>
          <cell r="AF100">
            <v>0.16109347696410639</v>
          </cell>
          <cell r="AG100">
            <v>49</v>
          </cell>
        </row>
        <row r="101">
          <cell r="AC101" t="str">
            <v>Texas Tech</v>
          </cell>
          <cell r="AD101" t="str">
            <v>Texas Tech</v>
          </cell>
          <cell r="AE101">
            <v>69.650000000000006</v>
          </cell>
          <cell r="AF101">
            <v>0.27414153097400124</v>
          </cell>
          <cell r="AG101">
            <v>40</v>
          </cell>
        </row>
        <row r="102">
          <cell r="AC102" t="str">
            <v>Toledo</v>
          </cell>
          <cell r="AD102" t="str">
            <v>Toledo</v>
          </cell>
          <cell r="AE102">
            <v>75.349999999999994</v>
          </cell>
          <cell r="AF102">
            <v>1.3134542855810896</v>
          </cell>
          <cell r="AG102">
            <v>13</v>
          </cell>
        </row>
        <row r="103">
          <cell r="AC103" t="str">
            <v>Troy</v>
          </cell>
          <cell r="AD103" t="str">
            <v>Troy</v>
          </cell>
          <cell r="AE103">
            <v>59.96</v>
          </cell>
          <cell r="AF103">
            <v>-1.4926901518580531</v>
          </cell>
          <cell r="AG103">
            <v>113</v>
          </cell>
        </row>
        <row r="104">
          <cell r="AC104" t="str">
            <v>Tulane</v>
          </cell>
          <cell r="AD104" t="str">
            <v>Tulane</v>
          </cell>
          <cell r="AE104">
            <v>64.11</v>
          </cell>
          <cell r="AF104">
            <v>-0.7359975322756982</v>
          </cell>
          <cell r="AG104">
            <v>97</v>
          </cell>
        </row>
        <row r="105">
          <cell r="AC105" t="str">
            <v>Tulsa</v>
          </cell>
          <cell r="AD105" t="str">
            <v>Tulsa</v>
          </cell>
          <cell r="AE105">
            <v>64.92</v>
          </cell>
          <cell r="AF105">
            <v>-0.58830571977890067</v>
          </cell>
          <cell r="AG105">
            <v>88</v>
          </cell>
        </row>
        <row r="106">
          <cell r="AC106" t="str">
            <v>UAB</v>
          </cell>
          <cell r="AD106" t="str">
            <v>UAB</v>
          </cell>
          <cell r="AE106">
            <v>66.989999999999995</v>
          </cell>
          <cell r="AF106">
            <v>-0.21087108784264286</v>
          </cell>
          <cell r="AG106">
            <v>73</v>
          </cell>
        </row>
        <row r="107">
          <cell r="AC107" t="str">
            <v>UCF</v>
          </cell>
          <cell r="AD107" t="str">
            <v>Central Florida</v>
          </cell>
          <cell r="AE107">
            <v>65.59</v>
          </cell>
          <cell r="AF107">
            <v>-0.46614088721982139</v>
          </cell>
          <cell r="AG107">
            <v>85</v>
          </cell>
        </row>
        <row r="108">
          <cell r="AC108" t="str">
            <v>UCLA</v>
          </cell>
          <cell r="AD108" t="str">
            <v>UCLA</v>
          </cell>
          <cell r="AE108">
            <v>77.540000000000006</v>
          </cell>
          <cell r="AF108">
            <v>1.7127691860353949</v>
          </cell>
          <cell r="AG108">
            <v>7</v>
          </cell>
        </row>
        <row r="109">
          <cell r="AC109" t="str">
            <v>UNLV</v>
          </cell>
          <cell r="AD109" t="str">
            <v>UNLV</v>
          </cell>
          <cell r="AE109">
            <v>77.03</v>
          </cell>
          <cell r="AF109">
            <v>1.6197780448337067</v>
          </cell>
          <cell r="AG109">
            <v>9</v>
          </cell>
        </row>
        <row r="110">
          <cell r="AC110" t="str">
            <v>Utah</v>
          </cell>
          <cell r="AD110" t="str">
            <v>Utah</v>
          </cell>
          <cell r="AE110">
            <v>61.47</v>
          </cell>
          <cell r="AF110">
            <v>-1.2173634396726665</v>
          </cell>
          <cell r="AG110">
            <v>107</v>
          </cell>
        </row>
        <row r="111">
          <cell r="AC111" t="str">
            <v>Utah St.</v>
          </cell>
          <cell r="AD111" t="str">
            <v>Utah State</v>
          </cell>
          <cell r="AE111">
            <v>68.88</v>
          </cell>
          <cell r="AF111">
            <v>0.13374314131655035</v>
          </cell>
          <cell r="AG111">
            <v>51</v>
          </cell>
        </row>
        <row r="112">
          <cell r="AC112" t="str">
            <v>UTEP</v>
          </cell>
          <cell r="AD112" t="str">
            <v>UTEP</v>
          </cell>
          <cell r="AE112">
            <v>51.11</v>
          </cell>
          <cell r="AF112">
            <v>-3.1063599550637986</v>
          </cell>
          <cell r="AG112">
            <v>120</v>
          </cell>
        </row>
        <row r="113">
          <cell r="AC113" t="str">
            <v>Vanderbilt</v>
          </cell>
          <cell r="AD113" t="str">
            <v>Vanderbilt</v>
          </cell>
          <cell r="AE113">
            <v>69.48</v>
          </cell>
          <cell r="AF113">
            <v>0.24314448390677193</v>
          </cell>
          <cell r="AG113">
            <v>42</v>
          </cell>
        </row>
        <row r="114">
          <cell r="AC114" t="str">
            <v>Virginia</v>
          </cell>
          <cell r="AD114" t="str">
            <v>Virginia</v>
          </cell>
          <cell r="AE114">
            <v>68.36</v>
          </cell>
          <cell r="AF114">
            <v>3.8928644405027052E-2</v>
          </cell>
          <cell r="AG114">
            <v>56</v>
          </cell>
        </row>
        <row r="115">
          <cell r="AC115" t="str">
            <v>Virginia Tech</v>
          </cell>
          <cell r="AD115" t="str">
            <v>Virginia Tech</v>
          </cell>
          <cell r="AE115">
            <v>72.84</v>
          </cell>
          <cell r="AF115">
            <v>0.85579200241200404</v>
          </cell>
          <cell r="AG115">
            <v>22</v>
          </cell>
        </row>
        <row r="116">
          <cell r="AC116" t="str">
            <v>Wake Forest</v>
          </cell>
          <cell r="AD116" t="str">
            <v>Wake Forest</v>
          </cell>
          <cell r="AE116">
            <v>69.150000000000006</v>
          </cell>
          <cell r="AF116">
            <v>0.18297374548215123</v>
          </cell>
          <cell r="AG116">
            <v>47</v>
          </cell>
        </row>
        <row r="117">
          <cell r="AC117" t="str">
            <v>Washington</v>
          </cell>
          <cell r="AD117" t="str">
            <v>Washington</v>
          </cell>
          <cell r="AE117">
            <v>77.209999999999994</v>
          </cell>
          <cell r="AF117">
            <v>1.6525984476107713</v>
          </cell>
          <cell r="AG117">
            <v>8</v>
          </cell>
        </row>
        <row r="118">
          <cell r="AC118" t="str">
            <v>Washington St.</v>
          </cell>
          <cell r="AD118" t="str">
            <v>Washington State</v>
          </cell>
          <cell r="AE118">
            <v>78.45</v>
          </cell>
          <cell r="AF118">
            <v>1.8786945556305612</v>
          </cell>
          <cell r="AG118">
            <v>4</v>
          </cell>
        </row>
        <row r="119">
          <cell r="AC119" t="str">
            <v>West Virginia</v>
          </cell>
          <cell r="AD119" t="str">
            <v>West Virginia</v>
          </cell>
          <cell r="AE119">
            <v>64.239999999999995</v>
          </cell>
          <cell r="AF119">
            <v>-0.712293908047818</v>
          </cell>
          <cell r="AG119">
            <v>92</v>
          </cell>
        </row>
        <row r="120">
          <cell r="AC120" t="str">
            <v>Western Ky.</v>
          </cell>
          <cell r="AD120" t="str">
            <v>Western Kentucky</v>
          </cell>
          <cell r="AE120">
            <v>70.48</v>
          </cell>
          <cell r="AF120">
            <v>0.42548005489047197</v>
          </cell>
          <cell r="AG120">
            <v>35</v>
          </cell>
        </row>
        <row r="121">
          <cell r="AC121" t="str">
            <v>Western Mich.</v>
          </cell>
          <cell r="AD121" t="str">
            <v>Western Michigan</v>
          </cell>
          <cell r="AE121">
            <v>67.25</v>
          </cell>
          <cell r="AF121">
            <v>-0.16346383938687989</v>
          </cell>
          <cell r="AG121">
            <v>67</v>
          </cell>
        </row>
        <row r="122">
          <cell r="AC122" t="str">
            <v>Wisconsin</v>
          </cell>
          <cell r="AD122" t="str">
            <v>Wisconsin</v>
          </cell>
          <cell r="AE122">
            <v>63.59</v>
          </cell>
          <cell r="AF122">
            <v>-0.83081202918722141</v>
          </cell>
          <cell r="AG122">
            <v>99</v>
          </cell>
        </row>
        <row r="123">
          <cell r="AC123" t="str">
            <v>Wyoming</v>
          </cell>
          <cell r="AD123" t="str">
            <v>Wyoming</v>
          </cell>
          <cell r="AE123">
            <v>78.489999999999995</v>
          </cell>
          <cell r="AF123">
            <v>1.8859879784699076</v>
          </cell>
          <cell r="AG123">
            <v>3</v>
          </cell>
        </row>
      </sheetData>
      <sheetData sheetId="10"/>
      <sheetData sheetId="11">
        <row r="2">
          <cell r="B2" t="str">
            <v>Nebraska</v>
          </cell>
          <cell r="C2">
            <v>5</v>
          </cell>
          <cell r="D2">
            <v>136</v>
          </cell>
          <cell r="E2">
            <v>68</v>
          </cell>
          <cell r="F2">
            <v>50</v>
          </cell>
          <cell r="G2">
            <v>11</v>
          </cell>
          <cell r="H2">
            <v>8.09</v>
          </cell>
          <cell r="I2">
            <v>640</v>
          </cell>
          <cell r="J2">
            <v>4.71</v>
          </cell>
          <cell r="K2">
            <v>4</v>
          </cell>
          <cell r="L2">
            <v>2.94</v>
          </cell>
          <cell r="M2">
            <v>83.06</v>
          </cell>
          <cell r="N2">
            <v>5</v>
          </cell>
          <cell r="O2">
            <v>0</v>
          </cell>
          <cell r="P2">
            <v>0</v>
          </cell>
          <cell r="Q2">
            <v>1</v>
          </cell>
          <cell r="R2">
            <v>2.3400339406406281</v>
          </cell>
        </row>
        <row r="3">
          <cell r="B3" t="str">
            <v>UCF</v>
          </cell>
          <cell r="C3">
            <v>5</v>
          </cell>
          <cell r="D3">
            <v>137</v>
          </cell>
          <cell r="E3">
            <v>61</v>
          </cell>
          <cell r="F3">
            <v>44.53</v>
          </cell>
          <cell r="G3">
            <v>5</v>
          </cell>
          <cell r="H3">
            <v>3.65</v>
          </cell>
          <cell r="I3">
            <v>741</v>
          </cell>
          <cell r="J3">
            <v>5.41</v>
          </cell>
          <cell r="K3">
            <v>4</v>
          </cell>
          <cell r="L3">
            <v>2.92</v>
          </cell>
          <cell r="M3">
            <v>92.27</v>
          </cell>
          <cell r="N3">
            <v>3</v>
          </cell>
          <cell r="O3">
            <v>2</v>
          </cell>
          <cell r="P3">
            <v>0</v>
          </cell>
          <cell r="Q3">
            <v>2</v>
          </cell>
          <cell r="R3">
            <v>1.8395025774308205</v>
          </cell>
        </row>
        <row r="4">
          <cell r="B4" t="str">
            <v>Ohio St.</v>
          </cell>
          <cell r="C4">
            <v>6</v>
          </cell>
          <cell r="D4">
            <v>177</v>
          </cell>
          <cell r="E4">
            <v>95</v>
          </cell>
          <cell r="F4">
            <v>53.67</v>
          </cell>
          <cell r="G4">
            <v>11</v>
          </cell>
          <cell r="H4">
            <v>6.21</v>
          </cell>
          <cell r="I4">
            <v>950</v>
          </cell>
          <cell r="J4">
            <v>5.37</v>
          </cell>
          <cell r="K4">
            <v>4</v>
          </cell>
          <cell r="L4">
            <v>2.2599999999999998</v>
          </cell>
          <cell r="M4">
            <v>93.81</v>
          </cell>
          <cell r="N4">
            <v>6</v>
          </cell>
          <cell r="O4">
            <v>0</v>
          </cell>
          <cell r="P4">
            <v>0</v>
          </cell>
          <cell r="Q4">
            <v>3</v>
          </cell>
          <cell r="R4">
            <v>1.7558089510092016</v>
          </cell>
        </row>
        <row r="5">
          <cell r="B5" t="str">
            <v>California</v>
          </cell>
          <cell r="C5">
            <v>5</v>
          </cell>
          <cell r="D5">
            <v>151</v>
          </cell>
          <cell r="E5">
            <v>77</v>
          </cell>
          <cell r="F5">
            <v>50.99</v>
          </cell>
          <cell r="G5">
            <v>5</v>
          </cell>
          <cell r="H5">
            <v>3.31</v>
          </cell>
          <cell r="I5">
            <v>744</v>
          </cell>
          <cell r="J5">
            <v>4.93</v>
          </cell>
          <cell r="K5">
            <v>4</v>
          </cell>
          <cell r="L5">
            <v>2.65</v>
          </cell>
          <cell r="M5">
            <v>94.51</v>
          </cell>
          <cell r="N5">
            <v>3</v>
          </cell>
          <cell r="O5">
            <v>2</v>
          </cell>
          <cell r="P5">
            <v>0</v>
          </cell>
          <cell r="Q5">
            <v>4</v>
          </cell>
          <cell r="R5">
            <v>1.7177663935448297</v>
          </cell>
        </row>
        <row r="6">
          <cell r="B6" t="str">
            <v>Miami (FL)</v>
          </cell>
          <cell r="C6">
            <v>5</v>
          </cell>
          <cell r="D6">
            <v>117</v>
          </cell>
          <cell r="E6">
            <v>56</v>
          </cell>
          <cell r="F6">
            <v>47.86</v>
          </cell>
          <cell r="G6">
            <v>7</v>
          </cell>
          <cell r="H6">
            <v>5.98</v>
          </cell>
          <cell r="I6">
            <v>717</v>
          </cell>
          <cell r="J6">
            <v>6.13</v>
          </cell>
          <cell r="K6">
            <v>3</v>
          </cell>
          <cell r="L6">
            <v>2.56</v>
          </cell>
          <cell r="M6">
            <v>95.87</v>
          </cell>
          <cell r="N6">
            <v>3</v>
          </cell>
          <cell r="O6">
            <v>2</v>
          </cell>
          <cell r="P6">
            <v>0</v>
          </cell>
          <cell r="Q6">
            <v>5</v>
          </cell>
          <cell r="R6">
            <v>1.6438551390426213</v>
          </cell>
        </row>
        <row r="7">
          <cell r="B7" t="str">
            <v>Oregon</v>
          </cell>
          <cell r="C7">
            <v>6</v>
          </cell>
          <cell r="D7">
            <v>229</v>
          </cell>
          <cell r="E7">
            <v>124</v>
          </cell>
          <cell r="F7">
            <v>54.15</v>
          </cell>
          <cell r="G7">
            <v>12</v>
          </cell>
          <cell r="H7">
            <v>5.24</v>
          </cell>
          <cell r="I7">
            <v>1272</v>
          </cell>
          <cell r="J7">
            <v>5.55</v>
          </cell>
          <cell r="K7">
            <v>6</v>
          </cell>
          <cell r="L7">
            <v>2.62</v>
          </cell>
          <cell r="M7">
            <v>98.92</v>
          </cell>
          <cell r="N7">
            <v>6</v>
          </cell>
          <cell r="O7">
            <v>0</v>
          </cell>
          <cell r="P7">
            <v>0</v>
          </cell>
          <cell r="Q7">
            <v>6</v>
          </cell>
          <cell r="R7">
            <v>1.4780982815192865</v>
          </cell>
        </row>
        <row r="8">
          <cell r="B8" t="str">
            <v>Missouri</v>
          </cell>
          <cell r="C8">
            <v>5</v>
          </cell>
          <cell r="D8">
            <v>178</v>
          </cell>
          <cell r="E8">
            <v>106</v>
          </cell>
          <cell r="F8">
            <v>59.55</v>
          </cell>
          <cell r="G8">
            <v>9</v>
          </cell>
          <cell r="H8">
            <v>5.0599999999999996</v>
          </cell>
          <cell r="I8">
            <v>947</v>
          </cell>
          <cell r="J8">
            <v>5.32</v>
          </cell>
          <cell r="K8">
            <v>3</v>
          </cell>
          <cell r="L8">
            <v>1.69</v>
          </cell>
          <cell r="M8">
            <v>99.74</v>
          </cell>
          <cell r="N8">
            <v>5</v>
          </cell>
          <cell r="O8">
            <v>0</v>
          </cell>
          <cell r="P8">
            <v>0</v>
          </cell>
          <cell r="Q8">
            <v>7</v>
          </cell>
          <cell r="R8">
            <v>1.4335341427753083</v>
          </cell>
        </row>
        <row r="9">
          <cell r="B9" t="str">
            <v>Air Force</v>
          </cell>
          <cell r="C9">
            <v>6</v>
          </cell>
          <cell r="D9">
            <v>168</v>
          </cell>
          <cell r="E9">
            <v>92</v>
          </cell>
          <cell r="F9">
            <v>54.76</v>
          </cell>
          <cell r="G9">
            <v>6</v>
          </cell>
          <cell r="H9">
            <v>3.57</v>
          </cell>
          <cell r="I9">
            <v>896</v>
          </cell>
          <cell r="J9">
            <v>5.33</v>
          </cell>
          <cell r="K9">
            <v>4</v>
          </cell>
          <cell r="L9">
            <v>2.38</v>
          </cell>
          <cell r="M9">
            <v>100.31</v>
          </cell>
          <cell r="N9">
            <v>5</v>
          </cell>
          <cell r="O9">
            <v>1</v>
          </cell>
          <cell r="P9">
            <v>0</v>
          </cell>
          <cell r="Q9">
            <v>8</v>
          </cell>
          <cell r="R9">
            <v>1.4025566316971765</v>
          </cell>
        </row>
        <row r="10">
          <cell r="B10" t="str">
            <v>San Diego St.</v>
          </cell>
          <cell r="C10">
            <v>5</v>
          </cell>
          <cell r="D10">
            <v>165</v>
          </cell>
          <cell r="E10">
            <v>87</v>
          </cell>
          <cell r="F10">
            <v>52.73</v>
          </cell>
          <cell r="G10">
            <v>4</v>
          </cell>
          <cell r="H10">
            <v>2.42</v>
          </cell>
          <cell r="I10">
            <v>929</v>
          </cell>
          <cell r="J10">
            <v>5.63</v>
          </cell>
          <cell r="K10">
            <v>3</v>
          </cell>
          <cell r="L10">
            <v>1.82</v>
          </cell>
          <cell r="M10">
            <v>101.15</v>
          </cell>
          <cell r="N10">
            <v>3</v>
          </cell>
          <cell r="O10">
            <v>2</v>
          </cell>
          <cell r="P10">
            <v>0</v>
          </cell>
          <cell r="Q10">
            <v>9</v>
          </cell>
          <cell r="R10">
            <v>1.35690556273993</v>
          </cell>
        </row>
        <row r="11">
          <cell r="B11" t="str">
            <v>Iowa</v>
          </cell>
          <cell r="C11">
            <v>5</v>
          </cell>
          <cell r="D11">
            <v>164</v>
          </cell>
          <cell r="E11">
            <v>91</v>
          </cell>
          <cell r="F11">
            <v>55.49</v>
          </cell>
          <cell r="G11">
            <v>6</v>
          </cell>
          <cell r="H11">
            <v>3.66</v>
          </cell>
          <cell r="I11">
            <v>895</v>
          </cell>
          <cell r="J11">
            <v>5.46</v>
          </cell>
          <cell r="K11">
            <v>4</v>
          </cell>
          <cell r="L11">
            <v>2.44</v>
          </cell>
          <cell r="M11">
            <v>102.07</v>
          </cell>
          <cell r="N11">
            <v>4</v>
          </cell>
          <cell r="O11">
            <v>1</v>
          </cell>
          <cell r="P11">
            <v>0</v>
          </cell>
          <cell r="Q11">
            <v>10</v>
          </cell>
          <cell r="R11">
            <v>1.3069067729296133</v>
          </cell>
        </row>
        <row r="12">
          <cell r="B12" t="str">
            <v>Buffalo</v>
          </cell>
          <cell r="C12">
            <v>5</v>
          </cell>
          <cell r="D12">
            <v>168</v>
          </cell>
          <cell r="E12">
            <v>81</v>
          </cell>
          <cell r="F12">
            <v>48.21</v>
          </cell>
          <cell r="G12">
            <v>6</v>
          </cell>
          <cell r="H12">
            <v>3.57</v>
          </cell>
          <cell r="I12">
            <v>995</v>
          </cell>
          <cell r="J12">
            <v>5.92</v>
          </cell>
          <cell r="K12">
            <v>6</v>
          </cell>
          <cell r="L12">
            <v>3.57</v>
          </cell>
          <cell r="M12">
            <v>102.59</v>
          </cell>
          <cell r="N12">
            <v>2</v>
          </cell>
          <cell r="O12">
            <v>3</v>
          </cell>
          <cell r="P12">
            <v>0</v>
          </cell>
          <cell r="Q12">
            <v>11</v>
          </cell>
          <cell r="R12">
            <v>1.2786465873846506</v>
          </cell>
        </row>
        <row r="13">
          <cell r="B13" t="str">
            <v>Utah</v>
          </cell>
          <cell r="C13">
            <v>5</v>
          </cell>
          <cell r="D13">
            <v>144</v>
          </cell>
          <cell r="E13">
            <v>74</v>
          </cell>
          <cell r="F13">
            <v>51.39</v>
          </cell>
          <cell r="G13">
            <v>4</v>
          </cell>
          <cell r="H13">
            <v>2.78</v>
          </cell>
          <cell r="I13">
            <v>818</v>
          </cell>
          <cell r="J13">
            <v>5.68</v>
          </cell>
          <cell r="K13">
            <v>4</v>
          </cell>
          <cell r="L13">
            <v>2.78</v>
          </cell>
          <cell r="M13">
            <v>102.73</v>
          </cell>
          <cell r="N13">
            <v>5</v>
          </cell>
          <cell r="O13">
            <v>0</v>
          </cell>
          <cell r="P13">
            <v>0</v>
          </cell>
          <cell r="Q13">
            <v>12</v>
          </cell>
          <cell r="R13">
            <v>1.2710380758917763</v>
          </cell>
        </row>
        <row r="14">
          <cell r="B14" t="str">
            <v>Alabama</v>
          </cell>
          <cell r="C14">
            <v>6</v>
          </cell>
          <cell r="D14">
            <v>182</v>
          </cell>
          <cell r="E14">
            <v>99</v>
          </cell>
          <cell r="F14">
            <v>54.4</v>
          </cell>
          <cell r="G14">
            <v>12</v>
          </cell>
          <cell r="H14">
            <v>6.59</v>
          </cell>
          <cell r="I14">
            <v>1158</v>
          </cell>
          <cell r="J14">
            <v>6.36</v>
          </cell>
          <cell r="K14">
            <v>5</v>
          </cell>
          <cell r="L14">
            <v>2.75</v>
          </cell>
          <cell r="M14">
            <v>103.73</v>
          </cell>
          <cell r="N14">
            <v>5</v>
          </cell>
          <cell r="O14">
            <v>1</v>
          </cell>
          <cell r="P14">
            <v>0</v>
          </cell>
          <cell r="Q14">
            <v>13</v>
          </cell>
          <cell r="R14">
            <v>1.2166915652283878</v>
          </cell>
        </row>
        <row r="15">
          <cell r="B15" t="str">
            <v>Kansas St.</v>
          </cell>
          <cell r="C15">
            <v>5</v>
          </cell>
          <cell r="D15">
            <v>124</v>
          </cell>
          <cell r="E15">
            <v>58</v>
          </cell>
          <cell r="F15">
            <v>46.77</v>
          </cell>
          <cell r="G15">
            <v>4</v>
          </cell>
          <cell r="H15">
            <v>3.23</v>
          </cell>
          <cell r="I15">
            <v>751</v>
          </cell>
          <cell r="J15">
            <v>6.06</v>
          </cell>
          <cell r="K15">
            <v>5</v>
          </cell>
          <cell r="L15">
            <v>4.03</v>
          </cell>
          <cell r="M15">
            <v>104.53</v>
          </cell>
          <cell r="N15">
            <v>4</v>
          </cell>
          <cell r="O15">
            <v>1</v>
          </cell>
          <cell r="P15">
            <v>0</v>
          </cell>
          <cell r="Q15">
            <v>14</v>
          </cell>
          <cell r="R15">
            <v>1.1732143566976772</v>
          </cell>
        </row>
        <row r="16">
          <cell r="B16" t="str">
            <v>TCU</v>
          </cell>
          <cell r="C16">
            <v>6</v>
          </cell>
          <cell r="D16">
            <v>151</v>
          </cell>
          <cell r="E16">
            <v>77</v>
          </cell>
          <cell r="F16">
            <v>50.99</v>
          </cell>
          <cell r="G16">
            <v>3</v>
          </cell>
          <cell r="H16">
            <v>1.99</v>
          </cell>
          <cell r="I16">
            <v>805</v>
          </cell>
          <cell r="J16">
            <v>5.33</v>
          </cell>
          <cell r="K16">
            <v>6</v>
          </cell>
          <cell r="L16">
            <v>3.97</v>
          </cell>
          <cell r="M16">
            <v>104.92</v>
          </cell>
          <cell r="N16">
            <v>6</v>
          </cell>
          <cell r="O16">
            <v>0</v>
          </cell>
          <cell r="P16">
            <v>0</v>
          </cell>
          <cell r="Q16">
            <v>15</v>
          </cell>
          <cell r="R16">
            <v>1.1520192175389556</v>
          </cell>
        </row>
        <row r="17">
          <cell r="B17" t="str">
            <v>Houston</v>
          </cell>
          <cell r="C17">
            <v>5</v>
          </cell>
          <cell r="D17">
            <v>162</v>
          </cell>
          <cell r="E17">
            <v>84</v>
          </cell>
          <cell r="F17">
            <v>51.85</v>
          </cell>
          <cell r="G17">
            <v>7</v>
          </cell>
          <cell r="H17">
            <v>4.32</v>
          </cell>
          <cell r="I17">
            <v>959</v>
          </cell>
          <cell r="J17">
            <v>5.92</v>
          </cell>
          <cell r="K17">
            <v>6</v>
          </cell>
          <cell r="L17">
            <v>3.7</v>
          </cell>
          <cell r="M17">
            <v>105.21</v>
          </cell>
          <cell r="N17">
            <v>3</v>
          </cell>
          <cell r="O17">
            <v>2</v>
          </cell>
          <cell r="P17">
            <v>0</v>
          </cell>
          <cell r="Q17">
            <v>16</v>
          </cell>
          <cell r="R17">
            <v>1.1362587294465734</v>
          </cell>
        </row>
        <row r="18">
          <cell r="B18" t="str">
            <v>Syracuse</v>
          </cell>
          <cell r="C18">
            <v>5</v>
          </cell>
          <cell r="D18">
            <v>152</v>
          </cell>
          <cell r="E18">
            <v>85</v>
          </cell>
          <cell r="F18">
            <v>55.92</v>
          </cell>
          <cell r="G18">
            <v>4</v>
          </cell>
          <cell r="H18">
            <v>2.63</v>
          </cell>
          <cell r="I18">
            <v>802</v>
          </cell>
          <cell r="J18">
            <v>5.28</v>
          </cell>
          <cell r="K18">
            <v>5</v>
          </cell>
          <cell r="L18">
            <v>3.29</v>
          </cell>
          <cell r="M18">
            <v>105.81</v>
          </cell>
          <cell r="N18">
            <v>4</v>
          </cell>
          <cell r="O18">
            <v>1</v>
          </cell>
          <cell r="P18">
            <v>0</v>
          </cell>
          <cell r="Q18">
            <v>17</v>
          </cell>
          <cell r="R18">
            <v>1.1036508230485398</v>
          </cell>
        </row>
        <row r="19">
          <cell r="B19" t="str">
            <v>South Fla.</v>
          </cell>
          <cell r="C19">
            <v>5</v>
          </cell>
          <cell r="D19">
            <v>137</v>
          </cell>
          <cell r="E19">
            <v>76</v>
          </cell>
          <cell r="F19">
            <v>55.47</v>
          </cell>
          <cell r="G19">
            <v>7</v>
          </cell>
          <cell r="H19">
            <v>5.1100000000000003</v>
          </cell>
          <cell r="I19">
            <v>775</v>
          </cell>
          <cell r="J19">
            <v>5.66</v>
          </cell>
          <cell r="K19">
            <v>6</v>
          </cell>
          <cell r="L19">
            <v>4.38</v>
          </cell>
          <cell r="M19">
            <v>107.25</v>
          </cell>
          <cell r="N19">
            <v>3</v>
          </cell>
          <cell r="O19">
            <v>2</v>
          </cell>
          <cell r="P19">
            <v>0</v>
          </cell>
          <cell r="Q19">
            <v>18</v>
          </cell>
          <cell r="R19">
            <v>1.0253918476932604</v>
          </cell>
        </row>
        <row r="20">
          <cell r="B20" t="str">
            <v>Nevada</v>
          </cell>
          <cell r="C20">
            <v>6</v>
          </cell>
          <cell r="D20">
            <v>218</v>
          </cell>
          <cell r="E20">
            <v>121</v>
          </cell>
          <cell r="F20">
            <v>55.5</v>
          </cell>
          <cell r="G20">
            <v>8</v>
          </cell>
          <cell r="H20">
            <v>3.67</v>
          </cell>
          <cell r="I20">
            <v>1378</v>
          </cell>
          <cell r="J20">
            <v>6.32</v>
          </cell>
          <cell r="K20">
            <v>4</v>
          </cell>
          <cell r="L20">
            <v>1.83</v>
          </cell>
          <cell r="M20">
            <v>107.31</v>
          </cell>
          <cell r="N20">
            <v>6</v>
          </cell>
          <cell r="O20">
            <v>0</v>
          </cell>
          <cell r="P20">
            <v>0</v>
          </cell>
          <cell r="Q20">
            <v>19</v>
          </cell>
          <cell r="R20">
            <v>1.022131057053457</v>
          </cell>
        </row>
        <row r="21">
          <cell r="B21" t="str">
            <v>Florida</v>
          </cell>
          <cell r="C21">
            <v>6</v>
          </cell>
          <cell r="D21">
            <v>183</v>
          </cell>
          <cell r="E21">
            <v>101</v>
          </cell>
          <cell r="F21">
            <v>55.19</v>
          </cell>
          <cell r="G21">
            <v>13</v>
          </cell>
          <cell r="H21">
            <v>7.1</v>
          </cell>
          <cell r="I21">
            <v>1133</v>
          </cell>
          <cell r="J21">
            <v>6.19</v>
          </cell>
          <cell r="K21">
            <v>8</v>
          </cell>
          <cell r="L21">
            <v>4.37</v>
          </cell>
          <cell r="M21">
            <v>107.43</v>
          </cell>
          <cell r="N21">
            <v>4</v>
          </cell>
          <cell r="O21">
            <v>2</v>
          </cell>
          <cell r="P21">
            <v>0</v>
          </cell>
          <cell r="Q21">
            <v>20</v>
          </cell>
          <cell r="R21">
            <v>1.0156094757738501</v>
          </cell>
        </row>
        <row r="22">
          <cell r="B22" t="str">
            <v>Arkansas</v>
          </cell>
          <cell r="C22">
            <v>5</v>
          </cell>
          <cell r="D22">
            <v>127</v>
          </cell>
          <cell r="E22">
            <v>63</v>
          </cell>
          <cell r="F22">
            <v>49.61</v>
          </cell>
          <cell r="G22">
            <v>5</v>
          </cell>
          <cell r="H22">
            <v>3.94</v>
          </cell>
          <cell r="I22">
            <v>839</v>
          </cell>
          <cell r="J22">
            <v>6.61</v>
          </cell>
          <cell r="K22">
            <v>4</v>
          </cell>
          <cell r="L22">
            <v>3.15</v>
          </cell>
          <cell r="M22">
            <v>107.61</v>
          </cell>
          <cell r="N22">
            <v>4</v>
          </cell>
          <cell r="O22">
            <v>1</v>
          </cell>
          <cell r="P22">
            <v>0</v>
          </cell>
          <cell r="Q22">
            <v>21</v>
          </cell>
          <cell r="R22">
            <v>1.0058271038544406</v>
          </cell>
        </row>
        <row r="23">
          <cell r="B23" t="str">
            <v>Maryland</v>
          </cell>
          <cell r="C23">
            <v>5</v>
          </cell>
          <cell r="D23">
            <v>182</v>
          </cell>
          <cell r="E23">
            <v>95</v>
          </cell>
          <cell r="F23">
            <v>52.2</v>
          </cell>
          <cell r="G23">
            <v>7</v>
          </cell>
          <cell r="H23">
            <v>3.85</v>
          </cell>
          <cell r="I23">
            <v>1095</v>
          </cell>
          <cell r="J23">
            <v>6.02</v>
          </cell>
          <cell r="K23">
            <v>7</v>
          </cell>
          <cell r="L23">
            <v>3.85</v>
          </cell>
          <cell r="M23">
            <v>107.74</v>
          </cell>
          <cell r="N23">
            <v>4</v>
          </cell>
          <cell r="O23">
            <v>1</v>
          </cell>
          <cell r="P23">
            <v>0</v>
          </cell>
          <cell r="Q23">
            <v>22</v>
          </cell>
          <cell r="R23">
            <v>0.99876205746820035</v>
          </cell>
        </row>
        <row r="24">
          <cell r="B24" t="str">
            <v>Michigan St.</v>
          </cell>
          <cell r="C24">
            <v>6</v>
          </cell>
          <cell r="D24">
            <v>227</v>
          </cell>
          <cell r="E24">
            <v>123</v>
          </cell>
          <cell r="F24">
            <v>54.19</v>
          </cell>
          <cell r="G24">
            <v>9</v>
          </cell>
          <cell r="H24">
            <v>3.96</v>
          </cell>
          <cell r="I24">
            <v>1352</v>
          </cell>
          <cell r="J24">
            <v>5.96</v>
          </cell>
          <cell r="K24">
            <v>10</v>
          </cell>
          <cell r="L24">
            <v>4.41</v>
          </cell>
          <cell r="M24">
            <v>110.84</v>
          </cell>
          <cell r="N24">
            <v>6</v>
          </cell>
          <cell r="O24">
            <v>0</v>
          </cell>
          <cell r="P24">
            <v>0</v>
          </cell>
          <cell r="Q24">
            <v>23</v>
          </cell>
          <cell r="R24">
            <v>0.83028787441169549</v>
          </cell>
        </row>
        <row r="25">
          <cell r="B25" t="str">
            <v>LSU</v>
          </cell>
          <cell r="C25">
            <v>6</v>
          </cell>
          <cell r="D25">
            <v>156</v>
          </cell>
          <cell r="E25">
            <v>88</v>
          </cell>
          <cell r="F25">
            <v>56.41</v>
          </cell>
          <cell r="G25">
            <v>7</v>
          </cell>
          <cell r="H25">
            <v>4.49</v>
          </cell>
          <cell r="I25">
            <v>992</v>
          </cell>
          <cell r="J25">
            <v>6.36</v>
          </cell>
          <cell r="K25">
            <v>5</v>
          </cell>
          <cell r="L25">
            <v>3.21</v>
          </cell>
          <cell r="M25">
            <v>111.42</v>
          </cell>
          <cell r="N25">
            <v>6</v>
          </cell>
          <cell r="O25">
            <v>0</v>
          </cell>
          <cell r="P25">
            <v>0</v>
          </cell>
          <cell r="Q25">
            <v>24</v>
          </cell>
          <cell r="R25">
            <v>0.79876689822693026</v>
          </cell>
        </row>
        <row r="26">
          <cell r="B26" t="str">
            <v>Texas A&amp;M</v>
          </cell>
          <cell r="C26">
            <v>5</v>
          </cell>
          <cell r="D26">
            <v>199</v>
          </cell>
          <cell r="E26">
            <v>116</v>
          </cell>
          <cell r="F26">
            <v>58.29</v>
          </cell>
          <cell r="G26">
            <v>7</v>
          </cell>
          <cell r="H26">
            <v>3.52</v>
          </cell>
          <cell r="I26">
            <v>1154</v>
          </cell>
          <cell r="J26">
            <v>5.8</v>
          </cell>
          <cell r="K26">
            <v>7</v>
          </cell>
          <cell r="L26">
            <v>3.52</v>
          </cell>
          <cell r="M26">
            <v>111.58</v>
          </cell>
          <cell r="N26">
            <v>3</v>
          </cell>
          <cell r="O26">
            <v>2</v>
          </cell>
          <cell r="P26">
            <v>0</v>
          </cell>
          <cell r="Q26">
            <v>25</v>
          </cell>
          <cell r="R26">
            <v>0.79007145652078836</v>
          </cell>
        </row>
        <row r="27">
          <cell r="B27" t="str">
            <v>Northwestern</v>
          </cell>
          <cell r="C27">
            <v>6</v>
          </cell>
          <cell r="D27">
            <v>202</v>
          </cell>
          <cell r="E27">
            <v>117</v>
          </cell>
          <cell r="F27">
            <v>57.92</v>
          </cell>
          <cell r="G27">
            <v>10</v>
          </cell>
          <cell r="H27">
            <v>4.95</v>
          </cell>
          <cell r="I27">
            <v>1298</v>
          </cell>
          <cell r="J27">
            <v>6.43</v>
          </cell>
          <cell r="K27">
            <v>6</v>
          </cell>
          <cell r="L27">
            <v>2.97</v>
          </cell>
          <cell r="M27">
            <v>111.78</v>
          </cell>
          <cell r="N27">
            <v>5</v>
          </cell>
          <cell r="O27">
            <v>1</v>
          </cell>
          <cell r="P27">
            <v>0</v>
          </cell>
          <cell r="Q27">
            <v>26</v>
          </cell>
          <cell r="R27">
            <v>0.77920215438811047</v>
          </cell>
        </row>
        <row r="28">
          <cell r="B28" t="str">
            <v>Virginia</v>
          </cell>
          <cell r="C28">
            <v>5</v>
          </cell>
          <cell r="D28">
            <v>124</v>
          </cell>
          <cell r="E28">
            <v>70</v>
          </cell>
          <cell r="F28">
            <v>56.45</v>
          </cell>
          <cell r="G28">
            <v>4</v>
          </cell>
          <cell r="H28">
            <v>3.23</v>
          </cell>
          <cell r="I28">
            <v>755</v>
          </cell>
          <cell r="J28">
            <v>6.09</v>
          </cell>
          <cell r="K28">
            <v>4</v>
          </cell>
          <cell r="L28">
            <v>3.23</v>
          </cell>
          <cell r="M28">
            <v>111.84</v>
          </cell>
          <cell r="N28">
            <v>2</v>
          </cell>
          <cell r="O28">
            <v>3</v>
          </cell>
          <cell r="P28">
            <v>0</v>
          </cell>
          <cell r="Q28">
            <v>27</v>
          </cell>
          <cell r="R28">
            <v>0.77594136374830702</v>
          </cell>
        </row>
        <row r="29">
          <cell r="B29" t="str">
            <v>Rutgers</v>
          </cell>
          <cell r="C29">
            <v>5</v>
          </cell>
          <cell r="D29">
            <v>153</v>
          </cell>
          <cell r="E29">
            <v>87</v>
          </cell>
          <cell r="F29">
            <v>56.86</v>
          </cell>
          <cell r="G29">
            <v>4</v>
          </cell>
          <cell r="H29">
            <v>2.61</v>
          </cell>
          <cell r="I29">
            <v>900</v>
          </cell>
          <cell r="J29">
            <v>5.88</v>
          </cell>
          <cell r="K29">
            <v>5</v>
          </cell>
          <cell r="L29">
            <v>3.27</v>
          </cell>
          <cell r="M29">
            <v>111.87</v>
          </cell>
          <cell r="N29">
            <v>3</v>
          </cell>
          <cell r="O29">
            <v>2</v>
          </cell>
          <cell r="P29">
            <v>0</v>
          </cell>
          <cell r="Q29">
            <v>28</v>
          </cell>
          <cell r="R29">
            <v>0.7743109684284053</v>
          </cell>
        </row>
        <row r="30">
          <cell r="B30" t="str">
            <v>UTEP</v>
          </cell>
          <cell r="C30">
            <v>6</v>
          </cell>
          <cell r="D30">
            <v>207</v>
          </cell>
          <cell r="E30">
            <v>126</v>
          </cell>
          <cell r="F30">
            <v>60.87</v>
          </cell>
          <cell r="G30">
            <v>8</v>
          </cell>
          <cell r="H30">
            <v>3.86</v>
          </cell>
          <cell r="I30">
            <v>1234</v>
          </cell>
          <cell r="J30">
            <v>5.96</v>
          </cell>
          <cell r="K30">
            <v>6</v>
          </cell>
          <cell r="L30">
            <v>2.9</v>
          </cell>
          <cell r="M30">
            <v>112.81</v>
          </cell>
          <cell r="N30">
            <v>5</v>
          </cell>
          <cell r="O30">
            <v>1</v>
          </cell>
          <cell r="P30">
            <v>0</v>
          </cell>
          <cell r="Q30">
            <v>29</v>
          </cell>
          <cell r="R30">
            <v>0.72322524840482028</v>
          </cell>
        </row>
        <row r="31">
          <cell r="B31" t="str">
            <v>Florida St.</v>
          </cell>
          <cell r="C31">
            <v>6</v>
          </cell>
          <cell r="D31">
            <v>221</v>
          </cell>
          <cell r="E31">
            <v>127</v>
          </cell>
          <cell r="F31">
            <v>57.47</v>
          </cell>
          <cell r="G31">
            <v>6</v>
          </cell>
          <cell r="H31">
            <v>2.71</v>
          </cell>
          <cell r="I31">
            <v>1328</v>
          </cell>
          <cell r="J31">
            <v>6.01</v>
          </cell>
          <cell r="K31">
            <v>7</v>
          </cell>
          <cell r="L31">
            <v>3.17</v>
          </cell>
          <cell r="M31">
            <v>113</v>
          </cell>
          <cell r="N31">
            <v>5</v>
          </cell>
          <cell r="O31">
            <v>1</v>
          </cell>
          <cell r="P31">
            <v>0</v>
          </cell>
          <cell r="Q31">
            <v>30</v>
          </cell>
          <cell r="R31">
            <v>0.71289941137877655</v>
          </cell>
        </row>
        <row r="32">
          <cell r="B32" t="str">
            <v>Idaho</v>
          </cell>
          <cell r="C32">
            <v>5</v>
          </cell>
          <cell r="D32">
            <v>139</v>
          </cell>
          <cell r="E32">
            <v>82</v>
          </cell>
          <cell r="F32">
            <v>58.99</v>
          </cell>
          <cell r="G32">
            <v>6</v>
          </cell>
          <cell r="H32">
            <v>4.32</v>
          </cell>
          <cell r="I32">
            <v>851</v>
          </cell>
          <cell r="J32">
            <v>6.12</v>
          </cell>
          <cell r="K32">
            <v>5</v>
          </cell>
          <cell r="L32">
            <v>3.6</v>
          </cell>
          <cell r="M32">
            <v>113.66</v>
          </cell>
          <cell r="N32">
            <v>3</v>
          </cell>
          <cell r="O32">
            <v>2</v>
          </cell>
          <cell r="P32">
            <v>0</v>
          </cell>
          <cell r="Q32">
            <v>31</v>
          </cell>
          <cell r="R32">
            <v>0.67703071434094031</v>
          </cell>
        </row>
        <row r="33">
          <cell r="B33" t="str">
            <v>Kent St.</v>
          </cell>
          <cell r="C33">
            <v>5</v>
          </cell>
          <cell r="D33">
            <v>187</v>
          </cell>
          <cell r="E33">
            <v>114</v>
          </cell>
          <cell r="F33">
            <v>60.96</v>
          </cell>
          <cell r="G33">
            <v>6</v>
          </cell>
          <cell r="H33">
            <v>3.21</v>
          </cell>
          <cell r="I33">
            <v>1123</v>
          </cell>
          <cell r="J33">
            <v>6.01</v>
          </cell>
          <cell r="K33">
            <v>5</v>
          </cell>
          <cell r="L33">
            <v>2.67</v>
          </cell>
          <cell r="M33">
            <v>113.85</v>
          </cell>
          <cell r="N33">
            <v>2</v>
          </cell>
          <cell r="O33">
            <v>3</v>
          </cell>
          <cell r="P33">
            <v>0</v>
          </cell>
          <cell r="Q33">
            <v>32</v>
          </cell>
          <cell r="R33">
            <v>0.66670487731489658</v>
          </cell>
        </row>
        <row r="34">
          <cell r="B34" t="str">
            <v>Utah St.</v>
          </cell>
          <cell r="C34">
            <v>6</v>
          </cell>
          <cell r="D34">
            <v>209</v>
          </cell>
          <cell r="E34">
            <v>116</v>
          </cell>
          <cell r="F34">
            <v>55.5</v>
          </cell>
          <cell r="G34">
            <v>9</v>
          </cell>
          <cell r="H34">
            <v>4.3099999999999996</v>
          </cell>
          <cell r="I34">
            <v>1383</v>
          </cell>
          <cell r="J34">
            <v>6.62</v>
          </cell>
          <cell r="K34">
            <v>8</v>
          </cell>
          <cell r="L34">
            <v>3.83</v>
          </cell>
          <cell r="M34">
            <v>115.1</v>
          </cell>
          <cell r="N34">
            <v>2</v>
          </cell>
          <cell r="O34">
            <v>4</v>
          </cell>
          <cell r="P34">
            <v>0</v>
          </cell>
          <cell r="Q34">
            <v>33</v>
          </cell>
          <cell r="R34">
            <v>0.59877173898566105</v>
          </cell>
        </row>
        <row r="35">
          <cell r="B35" t="str">
            <v>Southern Miss.</v>
          </cell>
          <cell r="C35">
            <v>6</v>
          </cell>
          <cell r="D35">
            <v>191</v>
          </cell>
          <cell r="E35">
            <v>106</v>
          </cell>
          <cell r="F35">
            <v>55.5</v>
          </cell>
          <cell r="G35">
            <v>8</v>
          </cell>
          <cell r="H35">
            <v>4.1900000000000004</v>
          </cell>
          <cell r="I35">
            <v>1199</v>
          </cell>
          <cell r="J35">
            <v>6.28</v>
          </cell>
          <cell r="K35">
            <v>9</v>
          </cell>
          <cell r="L35">
            <v>4.71</v>
          </cell>
          <cell r="M35">
            <v>115.4</v>
          </cell>
          <cell r="N35">
            <v>4</v>
          </cell>
          <cell r="O35">
            <v>2</v>
          </cell>
          <cell r="P35">
            <v>0</v>
          </cell>
          <cell r="Q35">
            <v>34</v>
          </cell>
          <cell r="R35">
            <v>0.58246778578664382</v>
          </cell>
        </row>
        <row r="36">
          <cell r="B36" t="str">
            <v>Kentucky</v>
          </cell>
          <cell r="C36">
            <v>6</v>
          </cell>
          <cell r="D36">
            <v>142</v>
          </cell>
          <cell r="E36">
            <v>75</v>
          </cell>
          <cell r="F36">
            <v>52.82</v>
          </cell>
          <cell r="G36">
            <v>4</v>
          </cell>
          <cell r="H36">
            <v>2.82</v>
          </cell>
          <cell r="I36">
            <v>919</v>
          </cell>
          <cell r="J36">
            <v>6.47</v>
          </cell>
          <cell r="K36">
            <v>6</v>
          </cell>
          <cell r="L36">
            <v>4.2300000000000004</v>
          </cell>
          <cell r="M36">
            <v>115.47</v>
          </cell>
          <cell r="N36">
            <v>3</v>
          </cell>
          <cell r="O36">
            <v>3</v>
          </cell>
          <cell r="P36">
            <v>0</v>
          </cell>
          <cell r="Q36">
            <v>35</v>
          </cell>
          <cell r="R36">
            <v>0.57866353004020699</v>
          </cell>
        </row>
        <row r="37">
          <cell r="B37" t="str">
            <v>Virginia Tech</v>
          </cell>
          <cell r="C37">
            <v>6</v>
          </cell>
          <cell r="D37">
            <v>219</v>
          </cell>
          <cell r="E37">
            <v>116</v>
          </cell>
          <cell r="F37">
            <v>52.97</v>
          </cell>
          <cell r="G37">
            <v>8</v>
          </cell>
          <cell r="H37">
            <v>3.65</v>
          </cell>
          <cell r="I37">
            <v>1395</v>
          </cell>
          <cell r="J37">
            <v>6.37</v>
          </cell>
          <cell r="K37">
            <v>11</v>
          </cell>
          <cell r="L37">
            <v>5.0199999999999996</v>
          </cell>
          <cell r="M37">
            <v>115.78</v>
          </cell>
          <cell r="N37">
            <v>4</v>
          </cell>
          <cell r="O37">
            <v>2</v>
          </cell>
          <cell r="P37">
            <v>0</v>
          </cell>
          <cell r="Q37">
            <v>36</v>
          </cell>
          <cell r="R37">
            <v>0.56181611173455648</v>
          </cell>
        </row>
        <row r="38">
          <cell r="B38" t="str">
            <v>North Carolina</v>
          </cell>
          <cell r="C38">
            <v>5</v>
          </cell>
          <cell r="D38">
            <v>148</v>
          </cell>
          <cell r="E38">
            <v>90</v>
          </cell>
          <cell r="F38">
            <v>60.81</v>
          </cell>
          <cell r="G38">
            <v>6</v>
          </cell>
          <cell r="H38">
            <v>4.05</v>
          </cell>
          <cell r="I38">
            <v>881</v>
          </cell>
          <cell r="J38">
            <v>5.95</v>
          </cell>
          <cell r="K38">
            <v>6</v>
          </cell>
          <cell r="L38">
            <v>4.05</v>
          </cell>
          <cell r="M38">
            <v>116.07</v>
          </cell>
          <cell r="N38">
            <v>3</v>
          </cell>
          <cell r="O38">
            <v>2</v>
          </cell>
          <cell r="P38">
            <v>0</v>
          </cell>
          <cell r="Q38">
            <v>37</v>
          </cell>
          <cell r="R38">
            <v>0.54605562364217419</v>
          </cell>
        </row>
        <row r="39">
          <cell r="B39" t="str">
            <v>Vanderbilt</v>
          </cell>
          <cell r="C39">
            <v>5</v>
          </cell>
          <cell r="D39">
            <v>132</v>
          </cell>
          <cell r="E39">
            <v>79</v>
          </cell>
          <cell r="F39">
            <v>59.85</v>
          </cell>
          <cell r="G39">
            <v>5</v>
          </cell>
          <cell r="H39">
            <v>3.79</v>
          </cell>
          <cell r="I39">
            <v>807</v>
          </cell>
          <cell r="J39">
            <v>6.11</v>
          </cell>
          <cell r="K39">
            <v>5</v>
          </cell>
          <cell r="L39">
            <v>3.79</v>
          </cell>
          <cell r="M39">
            <v>116.08</v>
          </cell>
          <cell r="N39">
            <v>2</v>
          </cell>
          <cell r="O39">
            <v>3</v>
          </cell>
          <cell r="P39">
            <v>0</v>
          </cell>
          <cell r="Q39">
            <v>38</v>
          </cell>
          <cell r="R39">
            <v>0.54551215853554003</v>
          </cell>
        </row>
        <row r="40">
          <cell r="B40" t="str">
            <v>Texas</v>
          </cell>
          <cell r="C40">
            <v>5</v>
          </cell>
          <cell r="D40">
            <v>133</v>
          </cell>
          <cell r="E40">
            <v>82</v>
          </cell>
          <cell r="F40">
            <v>61.65</v>
          </cell>
          <cell r="G40">
            <v>3</v>
          </cell>
          <cell r="H40">
            <v>2.2599999999999998</v>
          </cell>
          <cell r="I40">
            <v>751</v>
          </cell>
          <cell r="J40">
            <v>5.65</v>
          </cell>
          <cell r="K40">
            <v>5</v>
          </cell>
          <cell r="L40">
            <v>3.76</v>
          </cell>
          <cell r="M40">
            <v>117.03</v>
          </cell>
          <cell r="N40">
            <v>3</v>
          </cell>
          <cell r="O40">
            <v>2</v>
          </cell>
          <cell r="P40">
            <v>0</v>
          </cell>
          <cell r="Q40">
            <v>39</v>
          </cell>
          <cell r="R40">
            <v>0.49388297340532084</v>
          </cell>
        </row>
        <row r="41">
          <cell r="B41" t="str">
            <v>Stanford</v>
          </cell>
          <cell r="C41">
            <v>6</v>
          </cell>
          <cell r="D41">
            <v>188</v>
          </cell>
          <cell r="E41">
            <v>108</v>
          </cell>
          <cell r="F41">
            <v>57.45</v>
          </cell>
          <cell r="G41">
            <v>6</v>
          </cell>
          <cell r="H41">
            <v>3.19</v>
          </cell>
          <cell r="I41">
            <v>1205</v>
          </cell>
          <cell r="J41">
            <v>6.41</v>
          </cell>
          <cell r="K41">
            <v>7</v>
          </cell>
          <cell r="L41">
            <v>3.72</v>
          </cell>
          <cell r="M41">
            <v>117.14</v>
          </cell>
          <cell r="N41">
            <v>5</v>
          </cell>
          <cell r="O41">
            <v>1</v>
          </cell>
          <cell r="P41">
            <v>0</v>
          </cell>
          <cell r="Q41">
            <v>40</v>
          </cell>
          <cell r="R41">
            <v>0.48790485723234811</v>
          </cell>
        </row>
        <row r="42">
          <cell r="B42" t="str">
            <v>West Virginia</v>
          </cell>
          <cell r="C42">
            <v>5</v>
          </cell>
          <cell r="D42">
            <v>135</v>
          </cell>
          <cell r="E42">
            <v>78</v>
          </cell>
          <cell r="F42">
            <v>57.78</v>
          </cell>
          <cell r="G42">
            <v>5</v>
          </cell>
          <cell r="H42">
            <v>3.7</v>
          </cell>
          <cell r="I42">
            <v>839</v>
          </cell>
          <cell r="J42">
            <v>6.21</v>
          </cell>
          <cell r="K42">
            <v>6</v>
          </cell>
          <cell r="L42">
            <v>4.4400000000000004</v>
          </cell>
          <cell r="M42">
            <v>117.26</v>
          </cell>
          <cell r="N42">
            <v>4</v>
          </cell>
          <cell r="O42">
            <v>1</v>
          </cell>
          <cell r="P42">
            <v>0</v>
          </cell>
          <cell r="Q42">
            <v>41</v>
          </cell>
          <cell r="R42">
            <v>0.48138327595274127</v>
          </cell>
        </row>
        <row r="43">
          <cell r="B43" t="str">
            <v>Arizona</v>
          </cell>
          <cell r="C43">
            <v>5</v>
          </cell>
          <cell r="D43">
            <v>139</v>
          </cell>
          <cell r="E43">
            <v>78</v>
          </cell>
          <cell r="F43">
            <v>56.12</v>
          </cell>
          <cell r="G43">
            <v>4</v>
          </cell>
          <cell r="H43">
            <v>2.88</v>
          </cell>
          <cell r="I43">
            <v>911</v>
          </cell>
          <cell r="J43">
            <v>6.55</v>
          </cell>
          <cell r="K43">
            <v>5</v>
          </cell>
          <cell r="L43">
            <v>3.6</v>
          </cell>
          <cell r="M43">
            <v>117.27</v>
          </cell>
          <cell r="N43">
            <v>4</v>
          </cell>
          <cell r="O43">
            <v>1</v>
          </cell>
          <cell r="P43">
            <v>0</v>
          </cell>
          <cell r="Q43">
            <v>42</v>
          </cell>
          <cell r="R43">
            <v>0.48083981084610788</v>
          </cell>
        </row>
        <row r="44">
          <cell r="B44" t="str">
            <v>Northern Ill.</v>
          </cell>
          <cell r="C44">
            <v>6</v>
          </cell>
          <cell r="D44">
            <v>183</v>
          </cell>
          <cell r="E44">
            <v>111</v>
          </cell>
          <cell r="F44">
            <v>60.66</v>
          </cell>
          <cell r="G44">
            <v>7</v>
          </cell>
          <cell r="H44">
            <v>3.83</v>
          </cell>
          <cell r="I44">
            <v>1251</v>
          </cell>
          <cell r="J44">
            <v>6.84</v>
          </cell>
          <cell r="K44">
            <v>4</v>
          </cell>
          <cell r="L44">
            <v>2.19</v>
          </cell>
          <cell r="M44">
            <v>117.69</v>
          </cell>
          <cell r="N44">
            <v>4</v>
          </cell>
          <cell r="O44">
            <v>2</v>
          </cell>
          <cell r="P44">
            <v>0</v>
          </cell>
          <cell r="Q44">
            <v>43</v>
          </cell>
          <cell r="R44">
            <v>0.4580142763674846</v>
          </cell>
        </row>
        <row r="45">
          <cell r="B45" t="str">
            <v>North Carolina St.</v>
          </cell>
          <cell r="C45">
            <v>6</v>
          </cell>
          <cell r="D45">
            <v>152</v>
          </cell>
          <cell r="E45">
            <v>74</v>
          </cell>
          <cell r="F45">
            <v>48.68</v>
          </cell>
          <cell r="G45">
            <v>7</v>
          </cell>
          <cell r="H45">
            <v>4.6100000000000003</v>
          </cell>
          <cell r="I45">
            <v>1038</v>
          </cell>
          <cell r="J45">
            <v>6.83</v>
          </cell>
          <cell r="K45">
            <v>10</v>
          </cell>
          <cell r="L45">
            <v>6.58</v>
          </cell>
          <cell r="M45">
            <v>118.56</v>
          </cell>
          <cell r="N45">
            <v>5</v>
          </cell>
          <cell r="O45">
            <v>1</v>
          </cell>
          <cell r="P45">
            <v>0</v>
          </cell>
          <cell r="Q45">
            <v>44</v>
          </cell>
          <cell r="R45">
            <v>0.41073281209033635</v>
          </cell>
        </row>
        <row r="46">
          <cell r="B46" t="str">
            <v>Baylor</v>
          </cell>
          <cell r="C46">
            <v>6</v>
          </cell>
          <cell r="D46">
            <v>222</v>
          </cell>
          <cell r="E46">
            <v>137</v>
          </cell>
          <cell r="F46">
            <v>61.71</v>
          </cell>
          <cell r="G46">
            <v>6</v>
          </cell>
          <cell r="H46">
            <v>2.7</v>
          </cell>
          <cell r="I46">
            <v>1374</v>
          </cell>
          <cell r="J46">
            <v>6.19</v>
          </cell>
          <cell r="K46">
            <v>7</v>
          </cell>
          <cell r="L46">
            <v>3.15</v>
          </cell>
          <cell r="M46">
            <v>118.69</v>
          </cell>
          <cell r="N46">
            <v>4</v>
          </cell>
          <cell r="O46">
            <v>2</v>
          </cell>
          <cell r="P46">
            <v>0</v>
          </cell>
          <cell r="Q46">
            <v>45</v>
          </cell>
          <cell r="R46">
            <v>0.40366776570409613</v>
          </cell>
        </row>
        <row r="47">
          <cell r="B47" t="str">
            <v>Tennessee</v>
          </cell>
          <cell r="C47">
            <v>6</v>
          </cell>
          <cell r="D47">
            <v>199</v>
          </cell>
          <cell r="E47">
            <v>111</v>
          </cell>
          <cell r="F47">
            <v>55.78</v>
          </cell>
          <cell r="G47">
            <v>6</v>
          </cell>
          <cell r="H47">
            <v>3.02</v>
          </cell>
          <cell r="I47">
            <v>1365</v>
          </cell>
          <cell r="J47">
            <v>6.86</v>
          </cell>
          <cell r="K47">
            <v>7</v>
          </cell>
          <cell r="L47">
            <v>3.52</v>
          </cell>
          <cell r="M47">
            <v>119</v>
          </cell>
          <cell r="N47">
            <v>2</v>
          </cell>
          <cell r="O47">
            <v>4</v>
          </cell>
          <cell r="P47">
            <v>0</v>
          </cell>
          <cell r="Q47">
            <v>46</v>
          </cell>
          <cell r="R47">
            <v>0.38682034739844556</v>
          </cell>
        </row>
        <row r="48">
          <cell r="B48" t="str">
            <v>Boise St.</v>
          </cell>
          <cell r="C48">
            <v>5</v>
          </cell>
          <cell r="D48">
            <v>120</v>
          </cell>
          <cell r="E48">
            <v>68</v>
          </cell>
          <cell r="F48">
            <v>56.67</v>
          </cell>
          <cell r="G48">
            <v>5</v>
          </cell>
          <cell r="H48">
            <v>4.17</v>
          </cell>
          <cell r="I48">
            <v>813</v>
          </cell>
          <cell r="J48">
            <v>6.78</v>
          </cell>
          <cell r="K48">
            <v>5</v>
          </cell>
          <cell r="L48">
            <v>4.17</v>
          </cell>
          <cell r="M48">
            <v>119.03</v>
          </cell>
          <cell r="N48">
            <v>5</v>
          </cell>
          <cell r="O48">
            <v>0</v>
          </cell>
          <cell r="P48">
            <v>0</v>
          </cell>
          <cell r="Q48">
            <v>47</v>
          </cell>
          <cell r="R48">
            <v>0.38518995207854384</v>
          </cell>
        </row>
        <row r="49">
          <cell r="B49" t="str">
            <v>FIU</v>
          </cell>
          <cell r="C49">
            <v>5</v>
          </cell>
          <cell r="D49">
            <v>130</v>
          </cell>
          <cell r="E49">
            <v>66</v>
          </cell>
          <cell r="F49">
            <v>50.77</v>
          </cell>
          <cell r="G49">
            <v>5</v>
          </cell>
          <cell r="H49">
            <v>3.85</v>
          </cell>
          <cell r="I49">
            <v>902</v>
          </cell>
          <cell r="J49">
            <v>6.94</v>
          </cell>
          <cell r="K49">
            <v>7</v>
          </cell>
          <cell r="L49">
            <v>5.38</v>
          </cell>
          <cell r="M49">
            <v>119.16</v>
          </cell>
          <cell r="N49">
            <v>1</v>
          </cell>
          <cell r="O49">
            <v>4</v>
          </cell>
          <cell r="P49">
            <v>0</v>
          </cell>
          <cell r="Q49">
            <v>48</v>
          </cell>
          <cell r="R49">
            <v>0.37812490569230356</v>
          </cell>
        </row>
        <row r="50">
          <cell r="B50" t="str">
            <v>Boston College</v>
          </cell>
          <cell r="C50">
            <v>5</v>
          </cell>
          <cell r="D50">
            <v>206</v>
          </cell>
          <cell r="E50">
            <v>133</v>
          </cell>
          <cell r="F50">
            <v>64.56</v>
          </cell>
          <cell r="G50">
            <v>8</v>
          </cell>
          <cell r="H50">
            <v>3.88</v>
          </cell>
          <cell r="I50">
            <v>1265</v>
          </cell>
          <cell r="J50">
            <v>6.14</v>
          </cell>
          <cell r="K50">
            <v>7</v>
          </cell>
          <cell r="L50">
            <v>3.4</v>
          </cell>
          <cell r="M50">
            <v>119.63</v>
          </cell>
          <cell r="N50">
            <v>2</v>
          </cell>
          <cell r="O50">
            <v>3</v>
          </cell>
          <cell r="P50">
            <v>0</v>
          </cell>
          <cell r="Q50">
            <v>49</v>
          </cell>
          <cell r="R50">
            <v>0.35258204568051105</v>
          </cell>
        </row>
        <row r="51">
          <cell r="B51" t="str">
            <v>Troy</v>
          </cell>
          <cell r="C51">
            <v>5</v>
          </cell>
          <cell r="D51">
            <v>201</v>
          </cell>
          <cell r="E51">
            <v>116</v>
          </cell>
          <cell r="F51">
            <v>57.71</v>
          </cell>
          <cell r="G51">
            <v>8</v>
          </cell>
          <cell r="H51">
            <v>3.98</v>
          </cell>
          <cell r="I51">
            <v>1361</v>
          </cell>
          <cell r="J51">
            <v>6.77</v>
          </cell>
          <cell r="K51">
            <v>8</v>
          </cell>
          <cell r="L51">
            <v>3.98</v>
          </cell>
          <cell r="M51">
            <v>119.75</v>
          </cell>
          <cell r="N51">
            <v>3</v>
          </cell>
          <cell r="O51">
            <v>2</v>
          </cell>
          <cell r="P51">
            <v>0</v>
          </cell>
          <cell r="Q51">
            <v>50</v>
          </cell>
          <cell r="R51">
            <v>0.34606046440090416</v>
          </cell>
        </row>
        <row r="52">
          <cell r="B52" t="str">
            <v>Oklahoma</v>
          </cell>
          <cell r="C52">
            <v>5</v>
          </cell>
          <cell r="D52">
            <v>167</v>
          </cell>
          <cell r="E52">
            <v>90</v>
          </cell>
          <cell r="F52">
            <v>53.89</v>
          </cell>
          <cell r="G52">
            <v>7</v>
          </cell>
          <cell r="H52">
            <v>4.1900000000000004</v>
          </cell>
          <cell r="I52">
            <v>1241</v>
          </cell>
          <cell r="J52">
            <v>7.43</v>
          </cell>
          <cell r="K52">
            <v>6</v>
          </cell>
          <cell r="L52">
            <v>3.59</v>
          </cell>
          <cell r="M52">
            <v>119.79</v>
          </cell>
          <cell r="N52">
            <v>5</v>
          </cell>
          <cell r="O52">
            <v>0</v>
          </cell>
          <cell r="P52">
            <v>0</v>
          </cell>
          <cell r="Q52">
            <v>51</v>
          </cell>
          <cell r="R52">
            <v>0.34388660397436832</v>
          </cell>
        </row>
        <row r="53">
          <cell r="B53" t="str">
            <v>SMU</v>
          </cell>
          <cell r="C53">
            <v>6</v>
          </cell>
          <cell r="D53">
            <v>223</v>
          </cell>
          <cell r="E53">
            <v>127</v>
          </cell>
          <cell r="F53">
            <v>56.95</v>
          </cell>
          <cell r="G53">
            <v>5</v>
          </cell>
          <cell r="H53">
            <v>2.2400000000000002</v>
          </cell>
          <cell r="I53">
            <v>1486</v>
          </cell>
          <cell r="J53">
            <v>6.66</v>
          </cell>
          <cell r="K53">
            <v>8</v>
          </cell>
          <cell r="L53">
            <v>3.59</v>
          </cell>
          <cell r="M53">
            <v>120.33</v>
          </cell>
          <cell r="N53">
            <v>4</v>
          </cell>
          <cell r="O53">
            <v>2</v>
          </cell>
          <cell r="P53">
            <v>0</v>
          </cell>
          <cell r="Q53">
            <v>52</v>
          </cell>
          <cell r="R53">
            <v>0.31453948821613892</v>
          </cell>
        </row>
        <row r="54">
          <cell r="B54" t="str">
            <v>Clemson</v>
          </cell>
          <cell r="C54">
            <v>5</v>
          </cell>
          <cell r="D54">
            <v>148</v>
          </cell>
          <cell r="E54">
            <v>77</v>
          </cell>
          <cell r="F54">
            <v>52.03</v>
          </cell>
          <cell r="G54">
            <v>7</v>
          </cell>
          <cell r="H54">
            <v>4.7300000000000004</v>
          </cell>
          <cell r="I54">
            <v>980</v>
          </cell>
          <cell r="J54">
            <v>6.62</v>
          </cell>
          <cell r="K54">
            <v>10</v>
          </cell>
          <cell r="L54">
            <v>6.76</v>
          </cell>
          <cell r="M54">
            <v>120.46</v>
          </cell>
          <cell r="N54">
            <v>2</v>
          </cell>
          <cell r="O54">
            <v>3</v>
          </cell>
          <cell r="P54">
            <v>0</v>
          </cell>
          <cell r="Q54">
            <v>53</v>
          </cell>
          <cell r="R54">
            <v>0.30747444182989869</v>
          </cell>
        </row>
        <row r="55">
          <cell r="B55" t="str">
            <v>Middle Tenn.</v>
          </cell>
          <cell r="C55">
            <v>5</v>
          </cell>
          <cell r="D55">
            <v>162</v>
          </cell>
          <cell r="E55">
            <v>89</v>
          </cell>
          <cell r="F55">
            <v>54.94</v>
          </cell>
          <cell r="G55">
            <v>2</v>
          </cell>
          <cell r="H55">
            <v>1.23</v>
          </cell>
          <cell r="I55">
            <v>998</v>
          </cell>
          <cell r="J55">
            <v>6.16</v>
          </cell>
          <cell r="K55">
            <v>8</v>
          </cell>
          <cell r="L55">
            <v>4.9400000000000004</v>
          </cell>
          <cell r="M55">
            <v>120.48</v>
          </cell>
          <cell r="N55">
            <v>2</v>
          </cell>
          <cell r="O55">
            <v>3</v>
          </cell>
          <cell r="P55">
            <v>0</v>
          </cell>
          <cell r="Q55">
            <v>54</v>
          </cell>
          <cell r="R55">
            <v>0.30638751161663036</v>
          </cell>
        </row>
        <row r="56">
          <cell r="B56" t="str">
            <v>Central Mich.</v>
          </cell>
          <cell r="C56">
            <v>6</v>
          </cell>
          <cell r="D56">
            <v>173</v>
          </cell>
          <cell r="E56">
            <v>102</v>
          </cell>
          <cell r="F56">
            <v>58.96</v>
          </cell>
          <cell r="G56">
            <v>2</v>
          </cell>
          <cell r="H56">
            <v>1.1599999999999999</v>
          </cell>
          <cell r="I56">
            <v>1087</v>
          </cell>
          <cell r="J56">
            <v>6.28</v>
          </cell>
          <cell r="K56">
            <v>6</v>
          </cell>
          <cell r="L56">
            <v>3.47</v>
          </cell>
          <cell r="M56">
            <v>120.91</v>
          </cell>
          <cell r="N56">
            <v>2</v>
          </cell>
          <cell r="O56">
            <v>4</v>
          </cell>
          <cell r="P56">
            <v>0</v>
          </cell>
          <cell r="Q56">
            <v>55</v>
          </cell>
          <cell r="R56">
            <v>0.28301851203137368</v>
          </cell>
        </row>
        <row r="57">
          <cell r="B57" t="str">
            <v>Illinois</v>
          </cell>
          <cell r="C57">
            <v>5</v>
          </cell>
          <cell r="D57">
            <v>155</v>
          </cell>
          <cell r="E57">
            <v>95</v>
          </cell>
          <cell r="F57">
            <v>61.29</v>
          </cell>
          <cell r="G57">
            <v>3</v>
          </cell>
          <cell r="H57">
            <v>1.94</v>
          </cell>
          <cell r="I57">
            <v>939</v>
          </cell>
          <cell r="J57">
            <v>6.06</v>
          </cell>
          <cell r="K57">
            <v>6</v>
          </cell>
          <cell r="L57">
            <v>3.87</v>
          </cell>
          <cell r="M57">
            <v>121.09</v>
          </cell>
          <cell r="N57">
            <v>3</v>
          </cell>
          <cell r="O57">
            <v>2</v>
          </cell>
          <cell r="P57">
            <v>0</v>
          </cell>
          <cell r="Q57">
            <v>56</v>
          </cell>
          <cell r="R57">
            <v>0.2732361401119634</v>
          </cell>
        </row>
        <row r="58">
          <cell r="B58" t="str">
            <v>Louisville</v>
          </cell>
          <cell r="C58">
            <v>5</v>
          </cell>
          <cell r="D58">
            <v>132</v>
          </cell>
          <cell r="E58">
            <v>72</v>
          </cell>
          <cell r="F58">
            <v>54.55</v>
          </cell>
          <cell r="G58">
            <v>4</v>
          </cell>
          <cell r="H58">
            <v>3.03</v>
          </cell>
          <cell r="I58">
            <v>909</v>
          </cell>
          <cell r="J58">
            <v>6.89</v>
          </cell>
          <cell r="K58">
            <v>6</v>
          </cell>
          <cell r="L58">
            <v>4.55</v>
          </cell>
          <cell r="M58">
            <v>121.28</v>
          </cell>
          <cell r="N58">
            <v>3</v>
          </cell>
          <cell r="O58">
            <v>2</v>
          </cell>
          <cell r="P58">
            <v>0</v>
          </cell>
          <cell r="Q58">
            <v>57</v>
          </cell>
          <cell r="R58">
            <v>0.26291030308591973</v>
          </cell>
        </row>
        <row r="59">
          <cell r="B59" t="str">
            <v>Notre Dame</v>
          </cell>
          <cell r="C59">
            <v>6</v>
          </cell>
          <cell r="D59">
            <v>234</v>
          </cell>
          <cell r="E59">
            <v>152</v>
          </cell>
          <cell r="F59">
            <v>64.959999999999994</v>
          </cell>
          <cell r="G59">
            <v>8</v>
          </cell>
          <cell r="H59">
            <v>3.42</v>
          </cell>
          <cell r="I59">
            <v>1513</v>
          </cell>
          <cell r="J59">
            <v>6.47</v>
          </cell>
          <cell r="K59">
            <v>7</v>
          </cell>
          <cell r="L59">
            <v>2.99</v>
          </cell>
          <cell r="M59">
            <v>122.35</v>
          </cell>
          <cell r="N59">
            <v>3</v>
          </cell>
          <cell r="O59">
            <v>3</v>
          </cell>
          <cell r="P59">
            <v>0</v>
          </cell>
          <cell r="Q59">
            <v>58</v>
          </cell>
          <cell r="R59">
            <v>0.20475953667609439</v>
          </cell>
        </row>
        <row r="60">
          <cell r="B60" t="str">
            <v>Connecticut</v>
          </cell>
          <cell r="C60">
            <v>6</v>
          </cell>
          <cell r="D60">
            <v>176</v>
          </cell>
          <cell r="E60">
            <v>99</v>
          </cell>
          <cell r="F60">
            <v>56.25</v>
          </cell>
          <cell r="G60">
            <v>9</v>
          </cell>
          <cell r="H60">
            <v>5.1100000000000003</v>
          </cell>
          <cell r="I60">
            <v>1248</v>
          </cell>
          <cell r="J60">
            <v>7.09</v>
          </cell>
          <cell r="K60">
            <v>9</v>
          </cell>
          <cell r="L60">
            <v>5.1100000000000003</v>
          </cell>
          <cell r="M60">
            <v>122.51</v>
          </cell>
          <cell r="N60">
            <v>3</v>
          </cell>
          <cell r="O60">
            <v>3</v>
          </cell>
          <cell r="P60">
            <v>0</v>
          </cell>
          <cell r="Q60">
            <v>59</v>
          </cell>
          <cell r="R60">
            <v>0.19606409496995164</v>
          </cell>
        </row>
        <row r="61">
          <cell r="B61" t="str">
            <v>Mississippi St.</v>
          </cell>
          <cell r="C61">
            <v>6</v>
          </cell>
          <cell r="D61">
            <v>186</v>
          </cell>
          <cell r="E61">
            <v>106</v>
          </cell>
          <cell r="F61">
            <v>56.99</v>
          </cell>
          <cell r="G61">
            <v>5</v>
          </cell>
          <cell r="H61">
            <v>2.69</v>
          </cell>
          <cell r="I61">
            <v>1290</v>
          </cell>
          <cell r="J61">
            <v>6.94</v>
          </cell>
          <cell r="K61">
            <v>8</v>
          </cell>
          <cell r="L61">
            <v>4.3</v>
          </cell>
          <cell r="M61">
            <v>124.08</v>
          </cell>
          <cell r="N61">
            <v>4</v>
          </cell>
          <cell r="O61">
            <v>2</v>
          </cell>
          <cell r="P61">
            <v>0</v>
          </cell>
          <cell r="Q61">
            <v>60</v>
          </cell>
          <cell r="R61">
            <v>0.11074007322843206</v>
          </cell>
        </row>
        <row r="62">
          <cell r="B62" t="str">
            <v>UCLA</v>
          </cell>
          <cell r="C62">
            <v>6</v>
          </cell>
          <cell r="D62">
            <v>177</v>
          </cell>
          <cell r="E62">
            <v>105</v>
          </cell>
          <cell r="F62">
            <v>59.32</v>
          </cell>
          <cell r="G62">
            <v>3</v>
          </cell>
          <cell r="H62">
            <v>1.69</v>
          </cell>
          <cell r="I62">
            <v>1125</v>
          </cell>
          <cell r="J62">
            <v>6.36</v>
          </cell>
          <cell r="K62">
            <v>8</v>
          </cell>
          <cell r="L62">
            <v>4.5199999999999996</v>
          </cell>
          <cell r="M62">
            <v>124.22</v>
          </cell>
          <cell r="N62">
            <v>3</v>
          </cell>
          <cell r="O62">
            <v>3</v>
          </cell>
          <cell r="P62">
            <v>0</v>
          </cell>
          <cell r="Q62">
            <v>61</v>
          </cell>
          <cell r="R62">
            <v>0.10313156173555764</v>
          </cell>
        </row>
        <row r="63">
          <cell r="B63" t="str">
            <v>Navy</v>
          </cell>
          <cell r="C63">
            <v>5</v>
          </cell>
          <cell r="D63">
            <v>117</v>
          </cell>
          <cell r="E63">
            <v>79</v>
          </cell>
          <cell r="F63">
            <v>67.52</v>
          </cell>
          <cell r="G63">
            <v>3</v>
          </cell>
          <cell r="H63">
            <v>2.56</v>
          </cell>
          <cell r="I63">
            <v>707</v>
          </cell>
          <cell r="J63">
            <v>6.04</v>
          </cell>
          <cell r="K63">
            <v>4</v>
          </cell>
          <cell r="L63">
            <v>3.42</v>
          </cell>
          <cell r="M63">
            <v>124.41</v>
          </cell>
          <cell r="N63">
            <v>3</v>
          </cell>
          <cell r="O63">
            <v>2</v>
          </cell>
          <cell r="P63">
            <v>0</v>
          </cell>
          <cell r="Q63">
            <v>62</v>
          </cell>
          <cell r="R63">
            <v>9.2805724709513954E-2</v>
          </cell>
        </row>
        <row r="64">
          <cell r="B64" t="str">
            <v>Bowling Green</v>
          </cell>
          <cell r="C64">
            <v>6</v>
          </cell>
          <cell r="D64">
            <v>212</v>
          </cell>
          <cell r="E64">
            <v>127</v>
          </cell>
          <cell r="F64">
            <v>59.91</v>
          </cell>
          <cell r="G64">
            <v>11</v>
          </cell>
          <cell r="H64">
            <v>5.19</v>
          </cell>
          <cell r="I64">
            <v>1434</v>
          </cell>
          <cell r="J64">
            <v>6.76</v>
          </cell>
          <cell r="K64">
            <v>12</v>
          </cell>
          <cell r="L64">
            <v>5.66</v>
          </cell>
          <cell r="M64">
            <v>125.02</v>
          </cell>
          <cell r="N64">
            <v>1</v>
          </cell>
          <cell r="O64">
            <v>5</v>
          </cell>
          <cell r="P64">
            <v>0</v>
          </cell>
          <cell r="Q64">
            <v>63</v>
          </cell>
          <cell r="R64">
            <v>5.9654353204847001E-2</v>
          </cell>
        </row>
        <row r="65">
          <cell r="B65" t="str">
            <v>Pittsburgh</v>
          </cell>
          <cell r="C65">
            <v>5</v>
          </cell>
          <cell r="D65">
            <v>182</v>
          </cell>
          <cell r="E65">
            <v>110</v>
          </cell>
          <cell r="F65">
            <v>60.44</v>
          </cell>
          <cell r="G65">
            <v>4</v>
          </cell>
          <cell r="H65">
            <v>2.2000000000000002</v>
          </cell>
          <cell r="I65">
            <v>1221</v>
          </cell>
          <cell r="J65">
            <v>6.71</v>
          </cell>
          <cell r="K65">
            <v>7</v>
          </cell>
          <cell r="L65">
            <v>3.85</v>
          </cell>
          <cell r="M65">
            <v>125.05</v>
          </cell>
          <cell r="N65">
            <v>2</v>
          </cell>
          <cell r="O65">
            <v>3</v>
          </cell>
          <cell r="P65">
            <v>0</v>
          </cell>
          <cell r="Q65">
            <v>64</v>
          </cell>
          <cell r="R65">
            <v>5.8023957884945278E-2</v>
          </cell>
        </row>
        <row r="66">
          <cell r="B66" t="str">
            <v>Arizona St.</v>
          </cell>
          <cell r="C66">
            <v>6</v>
          </cell>
          <cell r="D66">
            <v>190</v>
          </cell>
          <cell r="E66">
            <v>113</v>
          </cell>
          <cell r="F66">
            <v>59.47</v>
          </cell>
          <cell r="G66">
            <v>6</v>
          </cell>
          <cell r="H66">
            <v>3.16</v>
          </cell>
          <cell r="I66">
            <v>1353</v>
          </cell>
          <cell r="J66">
            <v>7.12</v>
          </cell>
          <cell r="K66">
            <v>7</v>
          </cell>
          <cell r="L66">
            <v>3.68</v>
          </cell>
          <cell r="M66">
            <v>125.16</v>
          </cell>
          <cell r="N66">
            <v>3</v>
          </cell>
          <cell r="O66">
            <v>3</v>
          </cell>
          <cell r="P66">
            <v>0</v>
          </cell>
          <cell r="Q66">
            <v>65</v>
          </cell>
          <cell r="R66">
            <v>5.2045841711972574E-2</v>
          </cell>
        </row>
        <row r="67">
          <cell r="B67" t="str">
            <v>Oklahoma St.</v>
          </cell>
          <cell r="C67">
            <v>5</v>
          </cell>
          <cell r="D67">
            <v>229</v>
          </cell>
          <cell r="E67">
            <v>142</v>
          </cell>
          <cell r="F67">
            <v>62.01</v>
          </cell>
          <cell r="G67">
            <v>8</v>
          </cell>
          <cell r="H67">
            <v>3.49</v>
          </cell>
          <cell r="I67">
            <v>1454</v>
          </cell>
          <cell r="J67">
            <v>6.35</v>
          </cell>
          <cell r="K67">
            <v>12</v>
          </cell>
          <cell r="L67">
            <v>5.24</v>
          </cell>
          <cell r="M67">
            <v>125.64</v>
          </cell>
          <cell r="N67">
            <v>5</v>
          </cell>
          <cell r="O67">
            <v>0</v>
          </cell>
          <cell r="P67">
            <v>0</v>
          </cell>
          <cell r="Q67">
            <v>66</v>
          </cell>
          <cell r="R67">
            <v>2.5959516593545881E-2</v>
          </cell>
        </row>
        <row r="68">
          <cell r="B68" t="str">
            <v>Western Mich.</v>
          </cell>
          <cell r="C68">
            <v>5</v>
          </cell>
          <cell r="D68">
            <v>137</v>
          </cell>
          <cell r="E68">
            <v>76</v>
          </cell>
          <cell r="F68">
            <v>55.47</v>
          </cell>
          <cell r="G68">
            <v>6</v>
          </cell>
          <cell r="H68">
            <v>4.38</v>
          </cell>
          <cell r="I68">
            <v>977</v>
          </cell>
          <cell r="J68">
            <v>7.13</v>
          </cell>
          <cell r="K68">
            <v>8</v>
          </cell>
          <cell r="L68">
            <v>5.84</v>
          </cell>
          <cell r="M68">
            <v>125.91</v>
          </cell>
          <cell r="N68">
            <v>2</v>
          </cell>
          <cell r="O68">
            <v>3</v>
          </cell>
          <cell r="P68">
            <v>0</v>
          </cell>
          <cell r="Q68">
            <v>67</v>
          </cell>
          <cell r="R68">
            <v>1.1285958714431202E-2</v>
          </cell>
        </row>
        <row r="69">
          <cell r="B69" t="str">
            <v>Tulane</v>
          </cell>
          <cell r="C69">
            <v>5</v>
          </cell>
          <cell r="D69">
            <v>124</v>
          </cell>
          <cell r="E69">
            <v>70</v>
          </cell>
          <cell r="F69">
            <v>56.45</v>
          </cell>
          <cell r="G69">
            <v>4</v>
          </cell>
          <cell r="H69">
            <v>3.23</v>
          </cell>
          <cell r="I69">
            <v>894</v>
          </cell>
          <cell r="J69">
            <v>7.21</v>
          </cell>
          <cell r="K69">
            <v>6</v>
          </cell>
          <cell r="L69">
            <v>4.84</v>
          </cell>
          <cell r="M69">
            <v>126.58</v>
          </cell>
          <cell r="N69">
            <v>2</v>
          </cell>
          <cell r="O69">
            <v>3</v>
          </cell>
          <cell r="P69">
            <v>0</v>
          </cell>
          <cell r="Q69">
            <v>68</v>
          </cell>
          <cell r="R69">
            <v>-2.5126203430039185E-2</v>
          </cell>
        </row>
        <row r="70">
          <cell r="B70" t="str">
            <v>Georgia Tech</v>
          </cell>
          <cell r="C70">
            <v>6</v>
          </cell>
          <cell r="D70">
            <v>175</v>
          </cell>
          <cell r="E70">
            <v>103</v>
          </cell>
          <cell r="F70">
            <v>58.86</v>
          </cell>
          <cell r="G70">
            <v>2</v>
          </cell>
          <cell r="H70">
            <v>1.1399999999999999</v>
          </cell>
          <cell r="I70">
            <v>1196</v>
          </cell>
          <cell r="J70">
            <v>6.83</v>
          </cell>
          <cell r="K70">
            <v>7</v>
          </cell>
          <cell r="L70">
            <v>4</v>
          </cell>
          <cell r="M70">
            <v>127.22</v>
          </cell>
          <cell r="N70">
            <v>4</v>
          </cell>
          <cell r="O70">
            <v>2</v>
          </cell>
          <cell r="P70">
            <v>0</v>
          </cell>
          <cell r="Q70">
            <v>69</v>
          </cell>
          <cell r="R70">
            <v>-5.9907970254607854E-2</v>
          </cell>
        </row>
        <row r="71">
          <cell r="B71" t="str">
            <v>Auburn</v>
          </cell>
          <cell r="C71">
            <v>6</v>
          </cell>
          <cell r="D71">
            <v>217</v>
          </cell>
          <cell r="E71">
            <v>141</v>
          </cell>
          <cell r="F71">
            <v>64.98</v>
          </cell>
          <cell r="G71">
            <v>4</v>
          </cell>
          <cell r="H71">
            <v>1.84</v>
          </cell>
          <cell r="I71">
            <v>1435</v>
          </cell>
          <cell r="J71">
            <v>6.61</v>
          </cell>
          <cell r="K71">
            <v>8</v>
          </cell>
          <cell r="L71">
            <v>3.69</v>
          </cell>
          <cell r="M71">
            <v>129.03</v>
          </cell>
          <cell r="N71">
            <v>6</v>
          </cell>
          <cell r="O71">
            <v>0</v>
          </cell>
          <cell r="P71">
            <v>0</v>
          </cell>
          <cell r="Q71">
            <v>70</v>
          </cell>
          <cell r="R71">
            <v>-0.15827515455534116</v>
          </cell>
        </row>
        <row r="72">
          <cell r="B72" t="str">
            <v>Fresno St.</v>
          </cell>
          <cell r="C72">
            <v>5</v>
          </cell>
          <cell r="D72">
            <v>132</v>
          </cell>
          <cell r="E72">
            <v>75</v>
          </cell>
          <cell r="F72">
            <v>56.82</v>
          </cell>
          <cell r="G72">
            <v>2</v>
          </cell>
          <cell r="H72">
            <v>1.52</v>
          </cell>
          <cell r="I72">
            <v>872</v>
          </cell>
          <cell r="J72">
            <v>6.61</v>
          </cell>
          <cell r="K72">
            <v>8</v>
          </cell>
          <cell r="L72">
            <v>6.06</v>
          </cell>
          <cell r="M72">
            <v>129.26</v>
          </cell>
          <cell r="N72">
            <v>3</v>
          </cell>
          <cell r="O72">
            <v>2</v>
          </cell>
          <cell r="P72">
            <v>0</v>
          </cell>
          <cell r="Q72">
            <v>71</v>
          </cell>
          <cell r="R72">
            <v>-0.17077485200791997</v>
          </cell>
        </row>
        <row r="73">
          <cell r="B73" t="str">
            <v>Iowa St.</v>
          </cell>
          <cell r="C73">
            <v>6</v>
          </cell>
          <cell r="D73">
            <v>182</v>
          </cell>
          <cell r="E73">
            <v>111</v>
          </cell>
          <cell r="F73">
            <v>60.99</v>
          </cell>
          <cell r="G73">
            <v>9</v>
          </cell>
          <cell r="H73">
            <v>4.95</v>
          </cell>
          <cell r="I73">
            <v>1306</v>
          </cell>
          <cell r="J73">
            <v>7.18</v>
          </cell>
          <cell r="K73">
            <v>10</v>
          </cell>
          <cell r="L73">
            <v>5.49</v>
          </cell>
          <cell r="M73">
            <v>129.52000000000001</v>
          </cell>
          <cell r="N73">
            <v>3</v>
          </cell>
          <cell r="O73">
            <v>3</v>
          </cell>
          <cell r="P73">
            <v>0</v>
          </cell>
          <cell r="Q73">
            <v>72</v>
          </cell>
          <cell r="R73">
            <v>-0.18490494478040204</v>
          </cell>
        </row>
        <row r="74">
          <cell r="B74" t="str">
            <v>Army</v>
          </cell>
          <cell r="C74">
            <v>6</v>
          </cell>
          <cell r="D74">
            <v>163</v>
          </cell>
          <cell r="E74">
            <v>91</v>
          </cell>
          <cell r="F74">
            <v>55.83</v>
          </cell>
          <cell r="G74">
            <v>5</v>
          </cell>
          <cell r="H74">
            <v>3.07</v>
          </cell>
          <cell r="I74">
            <v>1127</v>
          </cell>
          <cell r="J74">
            <v>6.91</v>
          </cell>
          <cell r="K74">
            <v>11</v>
          </cell>
          <cell r="L74">
            <v>6.75</v>
          </cell>
          <cell r="M74">
            <v>130.01</v>
          </cell>
          <cell r="N74">
            <v>4</v>
          </cell>
          <cell r="O74">
            <v>2</v>
          </cell>
          <cell r="P74">
            <v>0</v>
          </cell>
          <cell r="Q74">
            <v>73</v>
          </cell>
          <cell r="R74">
            <v>-0.21153473500546133</v>
          </cell>
        </row>
        <row r="75">
          <cell r="B75" t="str">
            <v>Temple</v>
          </cell>
          <cell r="C75">
            <v>6</v>
          </cell>
          <cell r="D75">
            <v>166</v>
          </cell>
          <cell r="E75">
            <v>108</v>
          </cell>
          <cell r="F75">
            <v>65.06</v>
          </cell>
          <cell r="G75">
            <v>3</v>
          </cell>
          <cell r="H75">
            <v>1.81</v>
          </cell>
          <cell r="I75">
            <v>1179</v>
          </cell>
          <cell r="J75">
            <v>7.1</v>
          </cell>
          <cell r="K75">
            <v>5</v>
          </cell>
          <cell r="L75">
            <v>3.01</v>
          </cell>
          <cell r="M75">
            <v>131.09</v>
          </cell>
          <cell r="N75">
            <v>4</v>
          </cell>
          <cell r="O75">
            <v>2</v>
          </cell>
          <cell r="P75">
            <v>0</v>
          </cell>
          <cell r="Q75">
            <v>74</v>
          </cell>
          <cell r="R75">
            <v>-0.27022896652192158</v>
          </cell>
        </row>
        <row r="76">
          <cell r="B76" t="str">
            <v>Hawaii</v>
          </cell>
          <cell r="C76">
            <v>6</v>
          </cell>
          <cell r="D76">
            <v>171</v>
          </cell>
          <cell r="E76">
            <v>105</v>
          </cell>
          <cell r="F76">
            <v>61.4</v>
          </cell>
          <cell r="G76">
            <v>8</v>
          </cell>
          <cell r="H76">
            <v>4.68</v>
          </cell>
          <cell r="I76">
            <v>1192</v>
          </cell>
          <cell r="J76">
            <v>6.97</v>
          </cell>
          <cell r="K76">
            <v>11</v>
          </cell>
          <cell r="L76">
            <v>6.43</v>
          </cell>
          <cell r="M76">
            <v>131.83000000000001</v>
          </cell>
          <cell r="N76">
            <v>4</v>
          </cell>
          <cell r="O76">
            <v>2</v>
          </cell>
          <cell r="P76">
            <v>0</v>
          </cell>
          <cell r="Q76">
            <v>75</v>
          </cell>
          <cell r="R76">
            <v>-0.31044538441282959</v>
          </cell>
        </row>
        <row r="77">
          <cell r="B77" t="str">
            <v>Penn St.</v>
          </cell>
          <cell r="C77">
            <v>6</v>
          </cell>
          <cell r="D77">
            <v>146</v>
          </cell>
          <cell r="E77">
            <v>97</v>
          </cell>
          <cell r="F77">
            <v>66.44</v>
          </cell>
          <cell r="G77">
            <v>6</v>
          </cell>
          <cell r="H77">
            <v>4.1100000000000003</v>
          </cell>
          <cell r="I77">
            <v>1016</v>
          </cell>
          <cell r="J77">
            <v>6.96</v>
          </cell>
          <cell r="K77">
            <v>7</v>
          </cell>
          <cell r="L77">
            <v>4.79</v>
          </cell>
          <cell r="M77">
            <v>132.46</v>
          </cell>
          <cell r="N77">
            <v>3</v>
          </cell>
          <cell r="O77">
            <v>3</v>
          </cell>
          <cell r="P77">
            <v>0</v>
          </cell>
          <cell r="Q77">
            <v>76</v>
          </cell>
          <cell r="R77">
            <v>-0.34468368613076411</v>
          </cell>
        </row>
        <row r="78">
          <cell r="B78" t="str">
            <v>North Texas</v>
          </cell>
          <cell r="C78">
            <v>6</v>
          </cell>
          <cell r="D78">
            <v>154</v>
          </cell>
          <cell r="E78">
            <v>82</v>
          </cell>
          <cell r="F78">
            <v>53.25</v>
          </cell>
          <cell r="G78">
            <v>3</v>
          </cell>
          <cell r="H78">
            <v>1.95</v>
          </cell>
          <cell r="I78">
            <v>1218</v>
          </cell>
          <cell r="J78">
            <v>7.91</v>
          </cell>
          <cell r="K78">
            <v>8</v>
          </cell>
          <cell r="L78">
            <v>5.19</v>
          </cell>
          <cell r="M78">
            <v>132.88</v>
          </cell>
          <cell r="N78">
            <v>1</v>
          </cell>
          <cell r="O78">
            <v>5</v>
          </cell>
          <cell r="P78">
            <v>0</v>
          </cell>
          <cell r="Q78">
            <v>77</v>
          </cell>
          <cell r="R78">
            <v>-0.36750922060938657</v>
          </cell>
        </row>
        <row r="79">
          <cell r="B79" t="str">
            <v>Texas Tech</v>
          </cell>
          <cell r="C79">
            <v>5</v>
          </cell>
          <cell r="D79">
            <v>199</v>
          </cell>
          <cell r="E79">
            <v>127</v>
          </cell>
          <cell r="F79">
            <v>63.82</v>
          </cell>
          <cell r="G79">
            <v>8</v>
          </cell>
          <cell r="H79">
            <v>4.0199999999999996</v>
          </cell>
          <cell r="I79">
            <v>1398</v>
          </cell>
          <cell r="J79">
            <v>7.03</v>
          </cell>
          <cell r="K79">
            <v>11</v>
          </cell>
          <cell r="L79">
            <v>5.53</v>
          </cell>
          <cell r="M79">
            <v>133.01</v>
          </cell>
          <cell r="N79">
            <v>3</v>
          </cell>
          <cell r="O79">
            <v>2</v>
          </cell>
          <cell r="P79">
            <v>0</v>
          </cell>
          <cell r="Q79">
            <v>78</v>
          </cell>
          <cell r="R79">
            <v>-0.37457426699562685</v>
          </cell>
        </row>
        <row r="80">
          <cell r="B80" t="str">
            <v>BYU</v>
          </cell>
          <cell r="C80">
            <v>6</v>
          </cell>
          <cell r="D80">
            <v>148</v>
          </cell>
          <cell r="E80">
            <v>85</v>
          </cell>
          <cell r="F80">
            <v>57.43</v>
          </cell>
          <cell r="G80">
            <v>3</v>
          </cell>
          <cell r="H80">
            <v>2.0299999999999998</v>
          </cell>
          <cell r="I80">
            <v>1091</v>
          </cell>
          <cell r="J80">
            <v>7.37</v>
          </cell>
          <cell r="K80">
            <v>8</v>
          </cell>
          <cell r="L80">
            <v>5.41</v>
          </cell>
          <cell r="M80">
            <v>133.11000000000001</v>
          </cell>
          <cell r="N80">
            <v>2</v>
          </cell>
          <cell r="O80">
            <v>4</v>
          </cell>
          <cell r="P80">
            <v>0</v>
          </cell>
          <cell r="Q80">
            <v>79</v>
          </cell>
          <cell r="R80">
            <v>-0.3800089180619669</v>
          </cell>
        </row>
        <row r="81">
          <cell r="B81" t="str">
            <v>Toledo</v>
          </cell>
          <cell r="C81">
            <v>6</v>
          </cell>
          <cell r="D81">
            <v>217</v>
          </cell>
          <cell r="E81">
            <v>145</v>
          </cell>
          <cell r="F81">
            <v>66.819999999999993</v>
          </cell>
          <cell r="G81">
            <v>10</v>
          </cell>
          <cell r="H81">
            <v>4.6100000000000003</v>
          </cell>
          <cell r="I81">
            <v>1569</v>
          </cell>
          <cell r="J81">
            <v>7.23</v>
          </cell>
          <cell r="K81">
            <v>10</v>
          </cell>
          <cell r="L81">
            <v>4.6100000000000003</v>
          </cell>
          <cell r="M81">
            <v>133.53</v>
          </cell>
          <cell r="N81">
            <v>3</v>
          </cell>
          <cell r="O81">
            <v>3</v>
          </cell>
          <cell r="P81">
            <v>0</v>
          </cell>
          <cell r="Q81">
            <v>80</v>
          </cell>
          <cell r="R81">
            <v>-0.40283445254058942</v>
          </cell>
        </row>
        <row r="82">
          <cell r="B82" t="str">
            <v>Fla. Atlantic</v>
          </cell>
          <cell r="C82">
            <v>5</v>
          </cell>
          <cell r="D82">
            <v>113</v>
          </cell>
          <cell r="E82">
            <v>68</v>
          </cell>
          <cell r="F82">
            <v>60.18</v>
          </cell>
          <cell r="G82">
            <v>4</v>
          </cell>
          <cell r="H82">
            <v>3.54</v>
          </cell>
          <cell r="I82">
            <v>860</v>
          </cell>
          <cell r="J82">
            <v>7.61</v>
          </cell>
          <cell r="K82">
            <v>6</v>
          </cell>
          <cell r="L82">
            <v>5.31</v>
          </cell>
          <cell r="M82">
            <v>134.57</v>
          </cell>
          <cell r="N82">
            <v>1</v>
          </cell>
          <cell r="O82">
            <v>4</v>
          </cell>
          <cell r="P82">
            <v>0</v>
          </cell>
          <cell r="Q82">
            <v>81</v>
          </cell>
          <cell r="R82">
            <v>-0.459354823630513</v>
          </cell>
        </row>
        <row r="83">
          <cell r="B83" t="str">
            <v>Michigan</v>
          </cell>
          <cell r="C83">
            <v>6</v>
          </cell>
          <cell r="D83">
            <v>232</v>
          </cell>
          <cell r="E83">
            <v>144</v>
          </cell>
          <cell r="F83">
            <v>62.07</v>
          </cell>
          <cell r="G83">
            <v>7</v>
          </cell>
          <cell r="H83">
            <v>3.02</v>
          </cell>
          <cell r="I83">
            <v>1826</v>
          </cell>
          <cell r="J83">
            <v>7.87</v>
          </cell>
          <cell r="K83">
            <v>9</v>
          </cell>
          <cell r="L83">
            <v>3.88</v>
          </cell>
          <cell r="M83">
            <v>134.97999999999999</v>
          </cell>
          <cell r="N83">
            <v>5</v>
          </cell>
          <cell r="O83">
            <v>1</v>
          </cell>
          <cell r="P83">
            <v>0</v>
          </cell>
          <cell r="Q83">
            <v>82</v>
          </cell>
          <cell r="R83">
            <v>-0.48163689300250212</v>
          </cell>
        </row>
        <row r="84">
          <cell r="B84" t="str">
            <v>Wisconsin</v>
          </cell>
          <cell r="C84">
            <v>6</v>
          </cell>
          <cell r="D84">
            <v>162</v>
          </cell>
          <cell r="E84">
            <v>93</v>
          </cell>
          <cell r="F84">
            <v>57.41</v>
          </cell>
          <cell r="G84">
            <v>4</v>
          </cell>
          <cell r="H84">
            <v>2.4700000000000002</v>
          </cell>
          <cell r="I84">
            <v>1201</v>
          </cell>
          <cell r="J84">
            <v>7.41</v>
          </cell>
          <cell r="K84">
            <v>10</v>
          </cell>
          <cell r="L84">
            <v>6.17</v>
          </cell>
          <cell r="M84">
            <v>135.11000000000001</v>
          </cell>
          <cell r="N84">
            <v>5</v>
          </cell>
          <cell r="O84">
            <v>1</v>
          </cell>
          <cell r="P84">
            <v>0</v>
          </cell>
          <cell r="Q84">
            <v>83</v>
          </cell>
          <cell r="R84">
            <v>-0.4887019393887439</v>
          </cell>
        </row>
        <row r="85">
          <cell r="B85" t="str">
            <v>Wyoming</v>
          </cell>
          <cell r="C85">
            <v>6</v>
          </cell>
          <cell r="D85">
            <v>169</v>
          </cell>
          <cell r="E85">
            <v>99</v>
          </cell>
          <cell r="F85">
            <v>58.58</v>
          </cell>
          <cell r="G85">
            <v>2</v>
          </cell>
          <cell r="H85">
            <v>1.18</v>
          </cell>
          <cell r="I85">
            <v>1319</v>
          </cell>
          <cell r="J85">
            <v>7.8</v>
          </cell>
          <cell r="K85">
            <v>7</v>
          </cell>
          <cell r="L85">
            <v>4.1399999999999997</v>
          </cell>
          <cell r="M85">
            <v>135.46</v>
          </cell>
          <cell r="N85">
            <v>2</v>
          </cell>
          <cell r="O85">
            <v>4</v>
          </cell>
          <cell r="P85">
            <v>0</v>
          </cell>
          <cell r="Q85">
            <v>84</v>
          </cell>
          <cell r="R85">
            <v>-0.50772321812092958</v>
          </cell>
        </row>
        <row r="86">
          <cell r="B86" t="str">
            <v>San Jose St.</v>
          </cell>
          <cell r="C86">
            <v>6</v>
          </cell>
          <cell r="D86">
            <v>186</v>
          </cell>
          <cell r="E86">
            <v>120</v>
          </cell>
          <cell r="F86">
            <v>64.52</v>
          </cell>
          <cell r="G86">
            <v>4</v>
          </cell>
          <cell r="H86">
            <v>2.15</v>
          </cell>
          <cell r="I86">
            <v>1431</v>
          </cell>
          <cell r="J86">
            <v>7.69</v>
          </cell>
          <cell r="K86">
            <v>6</v>
          </cell>
          <cell r="L86">
            <v>3.23</v>
          </cell>
          <cell r="M86">
            <v>135.47</v>
          </cell>
          <cell r="N86">
            <v>1</v>
          </cell>
          <cell r="O86">
            <v>5</v>
          </cell>
          <cell r="P86">
            <v>0</v>
          </cell>
          <cell r="Q86">
            <v>85</v>
          </cell>
          <cell r="R86">
            <v>-0.50826668322756297</v>
          </cell>
        </row>
        <row r="87">
          <cell r="B87" t="str">
            <v>La.-Monroe</v>
          </cell>
          <cell r="C87">
            <v>5</v>
          </cell>
          <cell r="D87">
            <v>167</v>
          </cell>
          <cell r="E87">
            <v>99</v>
          </cell>
          <cell r="F87">
            <v>59.28</v>
          </cell>
          <cell r="G87">
            <v>4</v>
          </cell>
          <cell r="H87">
            <v>2.4</v>
          </cell>
          <cell r="I87">
            <v>1265</v>
          </cell>
          <cell r="J87">
            <v>7.57</v>
          </cell>
          <cell r="K87">
            <v>9</v>
          </cell>
          <cell r="L87">
            <v>5.39</v>
          </cell>
          <cell r="M87">
            <v>135.91999999999999</v>
          </cell>
          <cell r="N87">
            <v>2</v>
          </cell>
          <cell r="O87">
            <v>3</v>
          </cell>
          <cell r="P87">
            <v>0</v>
          </cell>
          <cell r="Q87">
            <v>86</v>
          </cell>
          <cell r="R87">
            <v>-0.53272261302608714</v>
          </cell>
        </row>
        <row r="88">
          <cell r="B88" t="str">
            <v>Ohio</v>
          </cell>
          <cell r="C88">
            <v>6</v>
          </cell>
          <cell r="D88">
            <v>157</v>
          </cell>
          <cell r="E88">
            <v>98</v>
          </cell>
          <cell r="F88">
            <v>62.42</v>
          </cell>
          <cell r="G88">
            <v>6</v>
          </cell>
          <cell r="H88">
            <v>3.82</v>
          </cell>
          <cell r="I88">
            <v>1171</v>
          </cell>
          <cell r="J88">
            <v>7.46</v>
          </cell>
          <cell r="K88">
            <v>9</v>
          </cell>
          <cell r="L88">
            <v>5.73</v>
          </cell>
          <cell r="M88">
            <v>136.33000000000001</v>
          </cell>
          <cell r="N88">
            <v>3</v>
          </cell>
          <cell r="O88">
            <v>3</v>
          </cell>
          <cell r="P88">
            <v>0</v>
          </cell>
          <cell r="Q88">
            <v>87</v>
          </cell>
          <cell r="R88">
            <v>-0.55500468239807788</v>
          </cell>
        </row>
        <row r="89">
          <cell r="B89" t="str">
            <v>Purdue</v>
          </cell>
          <cell r="C89">
            <v>5</v>
          </cell>
          <cell r="D89">
            <v>159</v>
          </cell>
          <cell r="E89">
            <v>111</v>
          </cell>
          <cell r="F89">
            <v>69.81</v>
          </cell>
          <cell r="G89">
            <v>2</v>
          </cell>
          <cell r="H89">
            <v>1.26</v>
          </cell>
          <cell r="I89">
            <v>1111</v>
          </cell>
          <cell r="J89">
            <v>6.99</v>
          </cell>
          <cell r="K89">
            <v>5</v>
          </cell>
          <cell r="L89">
            <v>3.14</v>
          </cell>
          <cell r="M89">
            <v>136.36000000000001</v>
          </cell>
          <cell r="N89">
            <v>3</v>
          </cell>
          <cell r="O89">
            <v>2</v>
          </cell>
          <cell r="P89">
            <v>0</v>
          </cell>
          <cell r="Q89">
            <v>88</v>
          </cell>
          <cell r="R89">
            <v>-0.5566350777179796</v>
          </cell>
        </row>
        <row r="90">
          <cell r="B90" t="str">
            <v>Miami (OH)</v>
          </cell>
          <cell r="C90">
            <v>6</v>
          </cell>
          <cell r="D90">
            <v>169</v>
          </cell>
          <cell r="E90">
            <v>106</v>
          </cell>
          <cell r="F90">
            <v>62.72</v>
          </cell>
          <cell r="G90">
            <v>8</v>
          </cell>
          <cell r="H90">
            <v>4.7300000000000004</v>
          </cell>
          <cell r="I90">
            <v>1284</v>
          </cell>
          <cell r="J90">
            <v>7.6</v>
          </cell>
          <cell r="K90">
            <v>10</v>
          </cell>
          <cell r="L90">
            <v>5.92</v>
          </cell>
          <cell r="M90">
            <v>136.58000000000001</v>
          </cell>
          <cell r="N90">
            <v>3</v>
          </cell>
          <cell r="O90">
            <v>3</v>
          </cell>
          <cell r="P90">
            <v>0</v>
          </cell>
          <cell r="Q90">
            <v>89</v>
          </cell>
          <cell r="R90">
            <v>-0.56859131006392494</v>
          </cell>
        </row>
        <row r="91">
          <cell r="B91" t="str">
            <v>Washington</v>
          </cell>
          <cell r="C91">
            <v>5</v>
          </cell>
          <cell r="D91">
            <v>142</v>
          </cell>
          <cell r="E91">
            <v>85</v>
          </cell>
          <cell r="F91">
            <v>59.86</v>
          </cell>
          <cell r="G91">
            <v>2</v>
          </cell>
          <cell r="H91">
            <v>1.41</v>
          </cell>
          <cell r="I91">
            <v>1110</v>
          </cell>
          <cell r="J91">
            <v>7.82</v>
          </cell>
          <cell r="K91">
            <v>6</v>
          </cell>
          <cell r="L91">
            <v>4.2300000000000004</v>
          </cell>
          <cell r="M91">
            <v>136.69</v>
          </cell>
          <cell r="N91">
            <v>2</v>
          </cell>
          <cell r="O91">
            <v>3</v>
          </cell>
          <cell r="P91">
            <v>0</v>
          </cell>
          <cell r="Q91">
            <v>90</v>
          </cell>
          <cell r="R91">
            <v>-0.57456942623689689</v>
          </cell>
        </row>
        <row r="92">
          <cell r="B92" t="str">
            <v>UNLV</v>
          </cell>
          <cell r="C92">
            <v>6</v>
          </cell>
          <cell r="D92">
            <v>146</v>
          </cell>
          <cell r="E92">
            <v>87</v>
          </cell>
          <cell r="F92">
            <v>59.59</v>
          </cell>
          <cell r="G92">
            <v>5</v>
          </cell>
          <cell r="H92">
            <v>3.42</v>
          </cell>
          <cell r="I92">
            <v>1159</v>
          </cell>
          <cell r="J92">
            <v>7.94</v>
          </cell>
          <cell r="K92">
            <v>8</v>
          </cell>
          <cell r="L92">
            <v>5.48</v>
          </cell>
          <cell r="M92">
            <v>137.52000000000001</v>
          </cell>
          <cell r="N92">
            <v>1</v>
          </cell>
          <cell r="O92">
            <v>5</v>
          </cell>
          <cell r="P92">
            <v>0</v>
          </cell>
          <cell r="Q92">
            <v>91</v>
          </cell>
          <cell r="R92">
            <v>-0.61967703008751007</v>
          </cell>
        </row>
        <row r="93">
          <cell r="B93" t="str">
            <v>Southern California</v>
          </cell>
          <cell r="C93">
            <v>6</v>
          </cell>
          <cell r="D93">
            <v>220</v>
          </cell>
          <cell r="E93">
            <v>130</v>
          </cell>
          <cell r="F93">
            <v>59.09</v>
          </cell>
          <cell r="G93">
            <v>6</v>
          </cell>
          <cell r="H93">
            <v>2.73</v>
          </cell>
          <cell r="I93">
            <v>1725</v>
          </cell>
          <cell r="J93">
            <v>7.84</v>
          </cell>
          <cell r="K93">
            <v>13</v>
          </cell>
          <cell r="L93">
            <v>5.91</v>
          </cell>
          <cell r="M93">
            <v>139.01</v>
          </cell>
          <cell r="N93">
            <v>4</v>
          </cell>
          <cell r="O93">
            <v>2</v>
          </cell>
          <cell r="P93">
            <v>0</v>
          </cell>
          <cell r="Q93">
            <v>92</v>
          </cell>
          <cell r="R93">
            <v>-0.70065333097595783</v>
          </cell>
        </row>
        <row r="94">
          <cell r="B94" t="str">
            <v>Ball St.</v>
          </cell>
          <cell r="C94">
            <v>6</v>
          </cell>
          <cell r="D94">
            <v>189</v>
          </cell>
          <cell r="E94">
            <v>115</v>
          </cell>
          <cell r="F94">
            <v>60.85</v>
          </cell>
          <cell r="G94">
            <v>7</v>
          </cell>
          <cell r="H94">
            <v>3.7</v>
          </cell>
          <cell r="I94">
            <v>1460</v>
          </cell>
          <cell r="J94">
            <v>7.72</v>
          </cell>
          <cell r="K94">
            <v>12</v>
          </cell>
          <cell r="L94">
            <v>6.35</v>
          </cell>
          <cell r="M94">
            <v>139.22999999999999</v>
          </cell>
          <cell r="N94">
            <v>2</v>
          </cell>
          <cell r="O94">
            <v>4</v>
          </cell>
          <cell r="P94">
            <v>0</v>
          </cell>
          <cell r="Q94">
            <v>93</v>
          </cell>
          <cell r="R94">
            <v>-0.71260956332190328</v>
          </cell>
        </row>
        <row r="95">
          <cell r="B95" t="str">
            <v>La.-Lafayette</v>
          </cell>
          <cell r="C95">
            <v>5</v>
          </cell>
          <cell r="D95">
            <v>191</v>
          </cell>
          <cell r="E95">
            <v>116</v>
          </cell>
          <cell r="F95">
            <v>60.73</v>
          </cell>
          <cell r="G95">
            <v>6</v>
          </cell>
          <cell r="H95">
            <v>3.14</v>
          </cell>
          <cell r="I95">
            <v>1380</v>
          </cell>
          <cell r="J95">
            <v>7.23</v>
          </cell>
          <cell r="K95">
            <v>14</v>
          </cell>
          <cell r="L95">
            <v>7.33</v>
          </cell>
          <cell r="M95">
            <v>139.30000000000001</v>
          </cell>
          <cell r="N95">
            <v>2</v>
          </cell>
          <cell r="O95">
            <v>3</v>
          </cell>
          <cell r="P95">
            <v>0</v>
          </cell>
          <cell r="Q95">
            <v>94</v>
          </cell>
          <cell r="R95">
            <v>-0.71641381906834167</v>
          </cell>
        </row>
        <row r="96">
          <cell r="B96" t="str">
            <v>Cincinnati</v>
          </cell>
          <cell r="C96">
            <v>5</v>
          </cell>
          <cell r="D96">
            <v>195</v>
          </cell>
          <cell r="E96">
            <v>131</v>
          </cell>
          <cell r="F96">
            <v>67.180000000000007</v>
          </cell>
          <cell r="G96">
            <v>2</v>
          </cell>
          <cell r="H96">
            <v>1.03</v>
          </cell>
          <cell r="I96">
            <v>1338</v>
          </cell>
          <cell r="J96">
            <v>6.86</v>
          </cell>
          <cell r="K96">
            <v>10</v>
          </cell>
          <cell r="L96">
            <v>5.13</v>
          </cell>
          <cell r="M96">
            <v>139.71</v>
          </cell>
          <cell r="N96">
            <v>2</v>
          </cell>
          <cell r="O96">
            <v>3</v>
          </cell>
          <cell r="P96">
            <v>0</v>
          </cell>
          <cell r="Q96">
            <v>95</v>
          </cell>
          <cell r="R96">
            <v>-0.73869588844033074</v>
          </cell>
        </row>
        <row r="97">
          <cell r="B97" t="str">
            <v>Mississippi</v>
          </cell>
          <cell r="C97">
            <v>5</v>
          </cell>
          <cell r="D97">
            <v>176</v>
          </cell>
          <cell r="E97">
            <v>112</v>
          </cell>
          <cell r="F97">
            <v>63.64</v>
          </cell>
          <cell r="G97">
            <v>1</v>
          </cell>
          <cell r="H97">
            <v>0.56999999999999995</v>
          </cell>
          <cell r="I97">
            <v>1233</v>
          </cell>
          <cell r="J97">
            <v>7.01</v>
          </cell>
          <cell r="K97">
            <v>10</v>
          </cell>
          <cell r="L97">
            <v>5.68</v>
          </cell>
          <cell r="M97">
            <v>140.06</v>
          </cell>
          <cell r="N97">
            <v>3</v>
          </cell>
          <cell r="O97">
            <v>2</v>
          </cell>
          <cell r="P97">
            <v>0</v>
          </cell>
          <cell r="Q97">
            <v>96</v>
          </cell>
          <cell r="R97">
            <v>-0.75771716717251636</v>
          </cell>
        </row>
        <row r="98">
          <cell r="B98" t="str">
            <v>Colorado</v>
          </cell>
          <cell r="C98">
            <v>5</v>
          </cell>
          <cell r="D98">
            <v>159</v>
          </cell>
          <cell r="E98">
            <v>102</v>
          </cell>
          <cell r="F98">
            <v>64.150000000000006</v>
          </cell>
          <cell r="G98">
            <v>6</v>
          </cell>
          <cell r="H98">
            <v>3.77</v>
          </cell>
          <cell r="I98">
            <v>1170</v>
          </cell>
          <cell r="J98">
            <v>7.36</v>
          </cell>
          <cell r="K98">
            <v>11</v>
          </cell>
          <cell r="L98">
            <v>6.92</v>
          </cell>
          <cell r="M98">
            <v>141.29</v>
          </cell>
          <cell r="N98">
            <v>3</v>
          </cell>
          <cell r="O98">
            <v>2</v>
          </cell>
          <cell r="P98">
            <v>0</v>
          </cell>
          <cell r="Q98">
            <v>97</v>
          </cell>
          <cell r="R98">
            <v>-0.82456337528848367</v>
          </cell>
        </row>
        <row r="99">
          <cell r="B99" t="str">
            <v>South Carolina</v>
          </cell>
          <cell r="C99">
            <v>5</v>
          </cell>
          <cell r="D99">
            <v>166</v>
          </cell>
          <cell r="E99">
            <v>114</v>
          </cell>
          <cell r="F99">
            <v>68.67</v>
          </cell>
          <cell r="G99">
            <v>3</v>
          </cell>
          <cell r="H99">
            <v>1.81</v>
          </cell>
          <cell r="I99">
            <v>1276</v>
          </cell>
          <cell r="J99">
            <v>7.69</v>
          </cell>
          <cell r="K99">
            <v>6</v>
          </cell>
          <cell r="L99">
            <v>3.61</v>
          </cell>
          <cell r="M99">
            <v>141.58000000000001</v>
          </cell>
          <cell r="N99">
            <v>4</v>
          </cell>
          <cell r="O99">
            <v>1</v>
          </cell>
          <cell r="P99">
            <v>0</v>
          </cell>
          <cell r="Q99">
            <v>98</v>
          </cell>
          <cell r="R99">
            <v>-0.84032386338086751</v>
          </cell>
        </row>
        <row r="100">
          <cell r="B100" t="str">
            <v>Louisiana Tech</v>
          </cell>
          <cell r="C100">
            <v>6</v>
          </cell>
          <cell r="D100">
            <v>196</v>
          </cell>
          <cell r="E100">
            <v>126</v>
          </cell>
          <cell r="F100">
            <v>64.290000000000006</v>
          </cell>
          <cell r="G100">
            <v>4</v>
          </cell>
          <cell r="H100">
            <v>2.04</v>
          </cell>
          <cell r="I100">
            <v>1564</v>
          </cell>
          <cell r="J100">
            <v>7.98</v>
          </cell>
          <cell r="K100">
            <v>10</v>
          </cell>
          <cell r="L100">
            <v>5.0999999999999996</v>
          </cell>
          <cell r="M100">
            <v>144.08000000000001</v>
          </cell>
          <cell r="N100">
            <v>2</v>
          </cell>
          <cell r="O100">
            <v>4</v>
          </cell>
          <cell r="P100">
            <v>0</v>
          </cell>
          <cell r="Q100">
            <v>99</v>
          </cell>
          <cell r="R100">
            <v>-0.97619014003933868</v>
          </cell>
        </row>
        <row r="101">
          <cell r="B101" t="str">
            <v>Wake Forest</v>
          </cell>
          <cell r="C101">
            <v>6</v>
          </cell>
          <cell r="D101">
            <v>193</v>
          </cell>
          <cell r="E101">
            <v>117</v>
          </cell>
          <cell r="F101">
            <v>60.62</v>
          </cell>
          <cell r="G101">
            <v>5</v>
          </cell>
          <cell r="H101">
            <v>2.59</v>
          </cell>
          <cell r="I101">
            <v>1390</v>
          </cell>
          <cell r="J101">
            <v>7.2</v>
          </cell>
          <cell r="K101">
            <v>17</v>
          </cell>
          <cell r="L101">
            <v>8.81</v>
          </cell>
          <cell r="M101">
            <v>144.97999999999999</v>
          </cell>
          <cell r="N101">
            <v>2</v>
          </cell>
          <cell r="O101">
            <v>4</v>
          </cell>
          <cell r="P101">
            <v>0</v>
          </cell>
          <cell r="Q101">
            <v>100</v>
          </cell>
          <cell r="R101">
            <v>-1.025101999636387</v>
          </cell>
        </row>
        <row r="102">
          <cell r="B102" t="str">
            <v>Kansas</v>
          </cell>
          <cell r="C102">
            <v>5</v>
          </cell>
          <cell r="D102">
            <v>121</v>
          </cell>
          <cell r="E102">
            <v>77</v>
          </cell>
          <cell r="F102">
            <v>63.64</v>
          </cell>
          <cell r="G102">
            <v>2</v>
          </cell>
          <cell r="H102">
            <v>1.65</v>
          </cell>
          <cell r="I102">
            <v>948</v>
          </cell>
          <cell r="J102">
            <v>7.83</v>
          </cell>
          <cell r="K102">
            <v>7</v>
          </cell>
          <cell r="L102">
            <v>5.79</v>
          </cell>
          <cell r="M102">
            <v>145.19999999999999</v>
          </cell>
          <cell r="N102">
            <v>2</v>
          </cell>
          <cell r="O102">
            <v>3</v>
          </cell>
          <cell r="P102">
            <v>0</v>
          </cell>
          <cell r="Q102">
            <v>101</v>
          </cell>
          <cell r="R102">
            <v>-1.0370582319823325</v>
          </cell>
        </row>
        <row r="103">
          <cell r="B103" t="str">
            <v>Oregon St.</v>
          </cell>
          <cell r="C103">
            <v>5</v>
          </cell>
          <cell r="D103">
            <v>168</v>
          </cell>
          <cell r="E103">
            <v>108</v>
          </cell>
          <cell r="F103">
            <v>64.290000000000006</v>
          </cell>
          <cell r="G103">
            <v>7</v>
          </cell>
          <cell r="H103">
            <v>4.17</v>
          </cell>
          <cell r="I103">
            <v>1400</v>
          </cell>
          <cell r="J103">
            <v>8.33</v>
          </cell>
          <cell r="K103">
            <v>10</v>
          </cell>
          <cell r="L103">
            <v>5.95</v>
          </cell>
          <cell r="M103">
            <v>145.61000000000001</v>
          </cell>
          <cell r="N103">
            <v>3</v>
          </cell>
          <cell r="O103">
            <v>2</v>
          </cell>
          <cell r="P103">
            <v>0</v>
          </cell>
          <cell r="Q103">
            <v>102</v>
          </cell>
          <cell r="R103">
            <v>-1.0593403013543232</v>
          </cell>
        </row>
        <row r="104">
          <cell r="B104" t="str">
            <v>Georgia</v>
          </cell>
          <cell r="C104">
            <v>6</v>
          </cell>
          <cell r="D104">
            <v>134</v>
          </cell>
          <cell r="E104">
            <v>80</v>
          </cell>
          <cell r="F104">
            <v>59.7</v>
          </cell>
          <cell r="G104">
            <v>6</v>
          </cell>
          <cell r="H104">
            <v>4.4800000000000004</v>
          </cell>
          <cell r="I104">
            <v>1225</v>
          </cell>
          <cell r="J104">
            <v>9.14</v>
          </cell>
          <cell r="K104">
            <v>8</v>
          </cell>
          <cell r="L104">
            <v>5.97</v>
          </cell>
          <cell r="M104">
            <v>147.24</v>
          </cell>
          <cell r="N104">
            <v>2</v>
          </cell>
          <cell r="O104">
            <v>4</v>
          </cell>
          <cell r="P104">
            <v>0</v>
          </cell>
          <cell r="Q104">
            <v>103</v>
          </cell>
          <cell r="R104">
            <v>-1.1479251137356461</v>
          </cell>
        </row>
        <row r="105">
          <cell r="B105" t="str">
            <v>Marshall</v>
          </cell>
          <cell r="C105">
            <v>5</v>
          </cell>
          <cell r="D105">
            <v>156</v>
          </cell>
          <cell r="E105">
            <v>102</v>
          </cell>
          <cell r="F105">
            <v>65.38</v>
          </cell>
          <cell r="G105">
            <v>2</v>
          </cell>
          <cell r="H105">
            <v>1.28</v>
          </cell>
          <cell r="I105">
            <v>1222</v>
          </cell>
          <cell r="J105">
            <v>7.83</v>
          </cell>
          <cell r="K105">
            <v>9</v>
          </cell>
          <cell r="L105">
            <v>5.77</v>
          </cell>
          <cell r="M105">
            <v>147.66999999999999</v>
          </cell>
          <cell r="N105">
            <v>1</v>
          </cell>
          <cell r="O105">
            <v>4</v>
          </cell>
          <cell r="P105">
            <v>0</v>
          </cell>
          <cell r="Q105">
            <v>104</v>
          </cell>
          <cell r="R105">
            <v>-1.1712941133209021</v>
          </cell>
        </row>
        <row r="106">
          <cell r="B106" t="str">
            <v>Duke</v>
          </cell>
          <cell r="C106">
            <v>5</v>
          </cell>
          <cell r="D106">
            <v>124</v>
          </cell>
          <cell r="E106">
            <v>65</v>
          </cell>
          <cell r="F106">
            <v>52.42</v>
          </cell>
          <cell r="G106">
            <v>5</v>
          </cell>
          <cell r="H106">
            <v>4.03</v>
          </cell>
          <cell r="I106">
            <v>1118</v>
          </cell>
          <cell r="J106">
            <v>9.02</v>
          </cell>
          <cell r="K106">
            <v>11</v>
          </cell>
          <cell r="L106">
            <v>8.8699999999999992</v>
          </cell>
          <cell r="M106">
            <v>149.35</v>
          </cell>
          <cell r="N106">
            <v>1</v>
          </cell>
          <cell r="O106">
            <v>4</v>
          </cell>
          <cell r="P106">
            <v>0</v>
          </cell>
          <cell r="Q106">
            <v>105</v>
          </cell>
          <cell r="R106">
            <v>-1.2625962512353952</v>
          </cell>
        </row>
        <row r="107">
          <cell r="B107" t="str">
            <v>Arkansas St.</v>
          </cell>
          <cell r="C107">
            <v>6</v>
          </cell>
          <cell r="D107">
            <v>166</v>
          </cell>
          <cell r="E107">
            <v>95</v>
          </cell>
          <cell r="F107">
            <v>57.23</v>
          </cell>
          <cell r="G107">
            <v>4</v>
          </cell>
          <cell r="H107">
            <v>2.41</v>
          </cell>
          <cell r="I107">
            <v>1426</v>
          </cell>
          <cell r="J107">
            <v>8.59</v>
          </cell>
          <cell r="K107">
            <v>13</v>
          </cell>
          <cell r="L107">
            <v>7.83</v>
          </cell>
          <cell r="M107">
            <v>150.38</v>
          </cell>
          <cell r="N107">
            <v>2</v>
          </cell>
          <cell r="O107">
            <v>4</v>
          </cell>
          <cell r="P107">
            <v>0</v>
          </cell>
          <cell r="Q107">
            <v>106</v>
          </cell>
          <cell r="R107">
            <v>-1.3185731572186854</v>
          </cell>
        </row>
        <row r="108">
          <cell r="B108" t="str">
            <v>Tulsa</v>
          </cell>
          <cell r="C108">
            <v>6</v>
          </cell>
          <cell r="D108">
            <v>221</v>
          </cell>
          <cell r="E108">
            <v>138</v>
          </cell>
          <cell r="F108">
            <v>62.44</v>
          </cell>
          <cell r="G108">
            <v>8</v>
          </cell>
          <cell r="H108">
            <v>3.62</v>
          </cell>
          <cell r="I108">
            <v>1865</v>
          </cell>
          <cell r="J108">
            <v>8.44</v>
          </cell>
          <cell r="K108">
            <v>17</v>
          </cell>
          <cell r="L108">
            <v>7.69</v>
          </cell>
          <cell r="M108">
            <v>151.43</v>
          </cell>
          <cell r="N108">
            <v>3</v>
          </cell>
          <cell r="O108">
            <v>3</v>
          </cell>
          <cell r="P108">
            <v>0</v>
          </cell>
          <cell r="Q108">
            <v>107</v>
          </cell>
          <cell r="R108">
            <v>-1.3756369934152439</v>
          </cell>
        </row>
        <row r="109">
          <cell r="B109" t="str">
            <v>UAB</v>
          </cell>
          <cell r="C109">
            <v>5</v>
          </cell>
          <cell r="D109">
            <v>154</v>
          </cell>
          <cell r="E109">
            <v>93</v>
          </cell>
          <cell r="F109">
            <v>60.39</v>
          </cell>
          <cell r="G109">
            <v>1</v>
          </cell>
          <cell r="H109">
            <v>0.65</v>
          </cell>
          <cell r="I109">
            <v>1263</v>
          </cell>
          <cell r="J109">
            <v>8.1999999999999993</v>
          </cell>
          <cell r="K109">
            <v>11</v>
          </cell>
          <cell r="L109">
            <v>7.14</v>
          </cell>
          <cell r="M109">
            <v>151.56</v>
          </cell>
          <cell r="N109">
            <v>1</v>
          </cell>
          <cell r="O109">
            <v>4</v>
          </cell>
          <cell r="P109">
            <v>0</v>
          </cell>
          <cell r="Q109">
            <v>108</v>
          </cell>
          <cell r="R109">
            <v>-1.3827020398014842</v>
          </cell>
        </row>
        <row r="110">
          <cell r="B110" t="str">
            <v>Indiana</v>
          </cell>
          <cell r="C110">
            <v>5</v>
          </cell>
          <cell r="D110">
            <v>131</v>
          </cell>
          <cell r="E110">
            <v>80</v>
          </cell>
          <cell r="F110">
            <v>61.07</v>
          </cell>
          <cell r="G110">
            <v>4</v>
          </cell>
          <cell r="H110">
            <v>3.05</v>
          </cell>
          <cell r="I110">
            <v>1109</v>
          </cell>
          <cell r="J110">
            <v>8.4700000000000006</v>
          </cell>
          <cell r="K110">
            <v>11</v>
          </cell>
          <cell r="L110">
            <v>8.4</v>
          </cell>
          <cell r="M110">
            <v>153.81</v>
          </cell>
          <cell r="N110">
            <v>3</v>
          </cell>
          <cell r="O110">
            <v>2</v>
          </cell>
          <cell r="P110">
            <v>0</v>
          </cell>
          <cell r="Q110">
            <v>109</v>
          </cell>
          <cell r="R110">
            <v>-1.5049816887941083</v>
          </cell>
        </row>
        <row r="111">
          <cell r="B111" t="str">
            <v>Memphis</v>
          </cell>
          <cell r="C111">
            <v>6</v>
          </cell>
          <cell r="D111">
            <v>191</v>
          </cell>
          <cell r="E111">
            <v>122</v>
          </cell>
          <cell r="F111">
            <v>63.87</v>
          </cell>
          <cell r="G111">
            <v>5</v>
          </cell>
          <cell r="H111">
            <v>2.62</v>
          </cell>
          <cell r="I111">
            <v>1544</v>
          </cell>
          <cell r="J111">
            <v>8.08</v>
          </cell>
          <cell r="K111">
            <v>16</v>
          </cell>
          <cell r="L111">
            <v>8.3800000000000008</v>
          </cell>
          <cell r="M111">
            <v>154.21</v>
          </cell>
          <cell r="N111">
            <v>1</v>
          </cell>
          <cell r="O111">
            <v>5</v>
          </cell>
          <cell r="P111">
            <v>0</v>
          </cell>
          <cell r="Q111">
            <v>110</v>
          </cell>
          <cell r="R111">
            <v>-1.5267202930594639</v>
          </cell>
        </row>
        <row r="112">
          <cell r="B112" t="str">
            <v>New Mexico St.</v>
          </cell>
          <cell r="C112">
            <v>5</v>
          </cell>
          <cell r="D112">
            <v>151</v>
          </cell>
          <cell r="E112">
            <v>87</v>
          </cell>
          <cell r="F112">
            <v>57.62</v>
          </cell>
          <cell r="G112">
            <v>1</v>
          </cell>
          <cell r="H112">
            <v>0.66</v>
          </cell>
          <cell r="I112">
            <v>1298</v>
          </cell>
          <cell r="J112">
            <v>8.6</v>
          </cell>
          <cell r="K112">
            <v>12</v>
          </cell>
          <cell r="L112">
            <v>7.95</v>
          </cell>
          <cell r="M112">
            <v>154.71</v>
          </cell>
          <cell r="N112">
            <v>1</v>
          </cell>
          <cell r="O112">
            <v>4</v>
          </cell>
          <cell r="P112">
            <v>0</v>
          </cell>
          <cell r="Q112">
            <v>111</v>
          </cell>
          <cell r="R112">
            <v>-1.5538935483911582</v>
          </cell>
        </row>
        <row r="113">
          <cell r="B113" t="str">
            <v>New Mexico</v>
          </cell>
          <cell r="C113">
            <v>6</v>
          </cell>
          <cell r="D113">
            <v>177</v>
          </cell>
          <cell r="E113">
            <v>112</v>
          </cell>
          <cell r="F113">
            <v>63.28</v>
          </cell>
          <cell r="G113">
            <v>2</v>
          </cell>
          <cell r="H113">
            <v>1.1299999999999999</v>
          </cell>
          <cell r="I113">
            <v>1443</v>
          </cell>
          <cell r="J113">
            <v>8.15</v>
          </cell>
          <cell r="K113">
            <v>14</v>
          </cell>
          <cell r="L113">
            <v>7.91</v>
          </cell>
          <cell r="M113">
            <v>155.62</v>
          </cell>
          <cell r="N113">
            <v>0</v>
          </cell>
          <cell r="O113">
            <v>6</v>
          </cell>
          <cell r="P113">
            <v>0</v>
          </cell>
          <cell r="Q113">
            <v>112</v>
          </cell>
          <cell r="R113">
            <v>-1.6033488730948415</v>
          </cell>
        </row>
        <row r="114">
          <cell r="B114" t="str">
            <v>Washington St.</v>
          </cell>
          <cell r="C114">
            <v>6</v>
          </cell>
          <cell r="D114">
            <v>190</v>
          </cell>
          <cell r="E114">
            <v>125</v>
          </cell>
          <cell r="F114">
            <v>65.790000000000006</v>
          </cell>
          <cell r="G114">
            <v>5</v>
          </cell>
          <cell r="H114">
            <v>2.63</v>
          </cell>
          <cell r="I114">
            <v>1577</v>
          </cell>
          <cell r="J114">
            <v>8.3000000000000007</v>
          </cell>
          <cell r="K114">
            <v>15</v>
          </cell>
          <cell r="L114">
            <v>7.89</v>
          </cell>
          <cell r="M114">
            <v>156.31</v>
          </cell>
          <cell r="N114">
            <v>1</v>
          </cell>
          <cell r="O114">
            <v>5</v>
          </cell>
          <cell r="P114">
            <v>0</v>
          </cell>
          <cell r="Q114">
            <v>113</v>
          </cell>
          <cell r="R114">
            <v>-1.6408479654525796</v>
          </cell>
        </row>
        <row r="115">
          <cell r="B115" t="str">
            <v>East Carolina</v>
          </cell>
          <cell r="C115">
            <v>5</v>
          </cell>
          <cell r="D115">
            <v>155</v>
          </cell>
          <cell r="E115">
            <v>95</v>
          </cell>
          <cell r="F115">
            <v>61.29</v>
          </cell>
          <cell r="G115">
            <v>2</v>
          </cell>
          <cell r="H115">
            <v>1.29</v>
          </cell>
          <cell r="I115">
            <v>1328</v>
          </cell>
          <cell r="J115">
            <v>8.57</v>
          </cell>
          <cell r="K115">
            <v>13</v>
          </cell>
          <cell r="L115">
            <v>8.39</v>
          </cell>
          <cell r="M115">
            <v>158.37</v>
          </cell>
          <cell r="N115">
            <v>3</v>
          </cell>
          <cell r="O115">
            <v>2</v>
          </cell>
          <cell r="P115">
            <v>0</v>
          </cell>
          <cell r="Q115">
            <v>114</v>
          </cell>
          <cell r="R115">
            <v>-1.75280177741916</v>
          </cell>
        </row>
        <row r="116">
          <cell r="B116" t="str">
            <v>Akron</v>
          </cell>
          <cell r="C116">
            <v>6</v>
          </cell>
          <cell r="D116">
            <v>189</v>
          </cell>
          <cell r="E116">
            <v>121</v>
          </cell>
          <cell r="F116">
            <v>64.02</v>
          </cell>
          <cell r="G116">
            <v>2</v>
          </cell>
          <cell r="H116">
            <v>1.06</v>
          </cell>
          <cell r="I116">
            <v>1593</v>
          </cell>
          <cell r="J116">
            <v>8.43</v>
          </cell>
          <cell r="K116">
            <v>15</v>
          </cell>
          <cell r="L116">
            <v>7.94</v>
          </cell>
          <cell r="M116">
            <v>158.87</v>
          </cell>
          <cell r="N116">
            <v>0</v>
          </cell>
          <cell r="O116">
            <v>6</v>
          </cell>
          <cell r="P116">
            <v>0</v>
          </cell>
          <cell r="Q116">
            <v>115</v>
          </cell>
          <cell r="R116">
            <v>-1.7799750327508541</v>
          </cell>
        </row>
        <row r="117">
          <cell r="B117" t="str">
            <v>Rice</v>
          </cell>
          <cell r="C117">
            <v>6</v>
          </cell>
          <cell r="D117">
            <v>191</v>
          </cell>
          <cell r="E117">
            <v>123</v>
          </cell>
          <cell r="F117">
            <v>64.400000000000006</v>
          </cell>
          <cell r="G117">
            <v>2</v>
          </cell>
          <cell r="H117">
            <v>1.05</v>
          </cell>
          <cell r="I117">
            <v>1741</v>
          </cell>
          <cell r="J117">
            <v>9.1199999999999992</v>
          </cell>
          <cell r="K117">
            <v>13</v>
          </cell>
          <cell r="L117">
            <v>6.81</v>
          </cell>
          <cell r="M117">
            <v>161.33000000000001</v>
          </cell>
          <cell r="N117">
            <v>1</v>
          </cell>
          <cell r="O117">
            <v>5</v>
          </cell>
          <cell r="P117">
            <v>0</v>
          </cell>
          <cell r="Q117">
            <v>116</v>
          </cell>
          <cell r="R117">
            <v>-1.9136674489827903</v>
          </cell>
        </row>
        <row r="118">
          <cell r="B118" t="str">
            <v>Western Ky.</v>
          </cell>
          <cell r="C118">
            <v>5</v>
          </cell>
          <cell r="D118">
            <v>120</v>
          </cell>
          <cell r="E118">
            <v>87</v>
          </cell>
          <cell r="F118">
            <v>72.5</v>
          </cell>
          <cell r="G118">
            <v>2</v>
          </cell>
          <cell r="H118">
            <v>1.67</v>
          </cell>
          <cell r="I118">
            <v>1054</v>
          </cell>
          <cell r="J118">
            <v>8.7799999999999994</v>
          </cell>
          <cell r="K118">
            <v>8</v>
          </cell>
          <cell r="L118">
            <v>6.67</v>
          </cell>
          <cell r="M118">
            <v>164.95</v>
          </cell>
          <cell r="N118">
            <v>0</v>
          </cell>
          <cell r="O118">
            <v>5</v>
          </cell>
          <cell r="P118">
            <v>0</v>
          </cell>
          <cell r="Q118">
            <v>117</v>
          </cell>
          <cell r="R118">
            <v>-2.1104018175842554</v>
          </cell>
        </row>
        <row r="119">
          <cell r="B119" t="str">
            <v>Minnesota</v>
          </cell>
          <cell r="C119">
            <v>6</v>
          </cell>
          <cell r="D119">
            <v>144</v>
          </cell>
          <cell r="E119">
            <v>102</v>
          </cell>
          <cell r="F119">
            <v>70.83</v>
          </cell>
          <cell r="G119">
            <v>6</v>
          </cell>
          <cell r="H119">
            <v>4.17</v>
          </cell>
          <cell r="I119">
            <v>1329</v>
          </cell>
          <cell r="J119">
            <v>9.23</v>
          </cell>
          <cell r="K119">
            <v>11</v>
          </cell>
          <cell r="L119">
            <v>7.64</v>
          </cell>
          <cell r="M119">
            <v>165.2</v>
          </cell>
          <cell r="N119">
            <v>1</v>
          </cell>
          <cell r="O119">
            <v>5</v>
          </cell>
          <cell r="P119">
            <v>0</v>
          </cell>
          <cell r="Q119">
            <v>118</v>
          </cell>
          <cell r="R119">
            <v>-2.1239884452501023</v>
          </cell>
        </row>
        <row r="120">
          <cell r="B120" t="str">
            <v>Eastern Mich.</v>
          </cell>
          <cell r="C120">
            <v>6</v>
          </cell>
          <cell r="D120">
            <v>148</v>
          </cell>
          <cell r="E120">
            <v>96</v>
          </cell>
          <cell r="F120">
            <v>64.86</v>
          </cell>
          <cell r="G120">
            <v>2</v>
          </cell>
          <cell r="H120">
            <v>1.35</v>
          </cell>
          <cell r="I120">
            <v>1357</v>
          </cell>
          <cell r="J120">
            <v>9.17</v>
          </cell>
          <cell r="K120">
            <v>13</v>
          </cell>
          <cell r="L120">
            <v>8.7799999999999994</v>
          </cell>
          <cell r="M120">
            <v>168.2</v>
          </cell>
          <cell r="N120">
            <v>0</v>
          </cell>
          <cell r="O120">
            <v>6</v>
          </cell>
          <cell r="P120">
            <v>0</v>
          </cell>
          <cell r="Q120">
            <v>119</v>
          </cell>
          <cell r="R120">
            <v>-2.287027977240268</v>
          </cell>
        </row>
        <row r="121">
          <cell r="B121" t="str">
            <v>Colorado St.</v>
          </cell>
          <cell r="C121">
            <v>6</v>
          </cell>
          <cell r="D121">
            <v>145</v>
          </cell>
          <cell r="E121">
            <v>101</v>
          </cell>
          <cell r="F121">
            <v>69.66</v>
          </cell>
          <cell r="G121">
            <v>2</v>
          </cell>
          <cell r="H121">
            <v>1.38</v>
          </cell>
          <cell r="I121">
            <v>1338</v>
          </cell>
          <cell r="J121">
            <v>9.23</v>
          </cell>
          <cell r="K121">
            <v>14</v>
          </cell>
          <cell r="L121">
            <v>9.66</v>
          </cell>
          <cell r="M121">
            <v>176.32</v>
          </cell>
          <cell r="N121">
            <v>1</v>
          </cell>
          <cell r="O121">
            <v>5</v>
          </cell>
          <cell r="P121">
            <v>0</v>
          </cell>
          <cell r="Q121">
            <v>120</v>
          </cell>
          <cell r="R121">
            <v>-2.7283216438269831</v>
          </cell>
        </row>
      </sheetData>
      <sheetData sheetId="12">
        <row r="2">
          <cell r="B2" t="str">
            <v>Kent St.</v>
          </cell>
          <cell r="C2">
            <v>5</v>
          </cell>
          <cell r="D2">
            <v>166</v>
          </cell>
          <cell r="E2">
            <v>298</v>
          </cell>
          <cell r="F2">
            <v>1.8</v>
          </cell>
          <cell r="G2">
            <v>5</v>
          </cell>
          <cell r="H2">
            <v>59.6</v>
          </cell>
          <cell r="I2">
            <v>2</v>
          </cell>
          <cell r="J2">
            <v>3</v>
          </cell>
          <cell r="K2">
            <v>0</v>
          </cell>
          <cell r="L2">
            <v>1</v>
          </cell>
          <cell r="M2">
            <v>2.0542228831202833</v>
          </cell>
          <cell r="N2">
            <v>2.5045078248441777</v>
          </cell>
        </row>
        <row r="3">
          <cell r="B3" t="str">
            <v>Iowa</v>
          </cell>
          <cell r="C3">
            <v>5</v>
          </cell>
          <cell r="D3">
            <v>133</v>
          </cell>
          <cell r="E3">
            <v>316</v>
          </cell>
          <cell r="F3">
            <v>2.38</v>
          </cell>
          <cell r="G3">
            <v>0</v>
          </cell>
          <cell r="H3">
            <v>63.2</v>
          </cell>
          <cell r="I3">
            <v>4</v>
          </cell>
          <cell r="J3">
            <v>1</v>
          </cell>
          <cell r="K3">
            <v>0</v>
          </cell>
          <cell r="L3">
            <v>2</v>
          </cell>
          <cell r="M3">
            <v>1.9729655546397957</v>
          </cell>
          <cell r="N3">
            <v>1.8618765083127315</v>
          </cell>
        </row>
        <row r="4">
          <cell r="B4" t="str">
            <v>Boise St.</v>
          </cell>
          <cell r="C4">
            <v>5</v>
          </cell>
          <cell r="D4">
            <v>177</v>
          </cell>
          <cell r="E4">
            <v>368</v>
          </cell>
          <cell r="F4">
            <v>2.08</v>
          </cell>
          <cell r="G4">
            <v>4</v>
          </cell>
          <cell r="H4">
            <v>73.599999999999994</v>
          </cell>
          <cell r="I4">
            <v>5</v>
          </cell>
          <cell r="J4">
            <v>0</v>
          </cell>
          <cell r="K4">
            <v>0</v>
          </cell>
          <cell r="L4">
            <v>3</v>
          </cell>
          <cell r="M4">
            <v>1.7382221612517206</v>
          </cell>
          <cell r="N4">
            <v>2.1942720168634793</v>
          </cell>
        </row>
        <row r="5">
          <cell r="B5" t="str">
            <v>Ohio St.</v>
          </cell>
          <cell r="C5">
            <v>6</v>
          </cell>
          <cell r="D5">
            <v>174</v>
          </cell>
          <cell r="E5">
            <v>472</v>
          </cell>
          <cell r="F5">
            <v>2.71</v>
          </cell>
          <cell r="G5">
            <v>3</v>
          </cell>
          <cell r="H5">
            <v>78.67</v>
          </cell>
          <cell r="I5">
            <v>6</v>
          </cell>
          <cell r="J5">
            <v>0</v>
          </cell>
          <cell r="K5">
            <v>0</v>
          </cell>
          <cell r="L5">
            <v>4</v>
          </cell>
          <cell r="M5">
            <v>1.6237847569750337</v>
          </cell>
          <cell r="N5">
            <v>1.4962414489069087</v>
          </cell>
        </row>
        <row r="6">
          <cell r="B6" t="str">
            <v>Boston College</v>
          </cell>
          <cell r="C6">
            <v>5</v>
          </cell>
          <cell r="D6">
            <v>155</v>
          </cell>
          <cell r="E6">
            <v>401</v>
          </cell>
          <cell r="F6">
            <v>2.59</v>
          </cell>
          <cell r="G6">
            <v>4</v>
          </cell>
          <cell r="H6">
            <v>80.2</v>
          </cell>
          <cell r="I6">
            <v>2</v>
          </cell>
          <cell r="J6">
            <v>3</v>
          </cell>
          <cell r="K6">
            <v>0</v>
          </cell>
          <cell r="L6">
            <v>5</v>
          </cell>
          <cell r="M6">
            <v>1.5892503923708263</v>
          </cell>
          <cell r="N6">
            <v>1.6291996523272081</v>
          </cell>
        </row>
        <row r="7">
          <cell r="B7" t="str">
            <v>LSU</v>
          </cell>
          <cell r="C7">
            <v>6</v>
          </cell>
          <cell r="D7">
            <v>205</v>
          </cell>
          <cell r="E7">
            <v>484</v>
          </cell>
          <cell r="F7">
            <v>2.36</v>
          </cell>
          <cell r="G7">
            <v>6</v>
          </cell>
          <cell r="H7">
            <v>80.67</v>
          </cell>
          <cell r="I7">
            <v>6</v>
          </cell>
          <cell r="J7">
            <v>0</v>
          </cell>
          <cell r="K7">
            <v>0</v>
          </cell>
          <cell r="L7">
            <v>6</v>
          </cell>
          <cell r="M7">
            <v>1.5786417967080961</v>
          </cell>
          <cell r="N7">
            <v>1.8840362088827813</v>
          </cell>
        </row>
        <row r="8">
          <cell r="B8" t="str">
            <v>Texas A&amp;M</v>
          </cell>
          <cell r="C8">
            <v>5</v>
          </cell>
          <cell r="D8">
            <v>158</v>
          </cell>
          <cell r="E8">
            <v>406</v>
          </cell>
          <cell r="F8">
            <v>2.57</v>
          </cell>
          <cell r="G8">
            <v>4</v>
          </cell>
          <cell r="H8">
            <v>81.2</v>
          </cell>
          <cell r="I8">
            <v>3</v>
          </cell>
          <cell r="J8">
            <v>2</v>
          </cell>
          <cell r="K8">
            <v>0</v>
          </cell>
          <cell r="L8">
            <v>7</v>
          </cell>
          <cell r="M8">
            <v>1.5666789122373577</v>
          </cell>
          <cell r="N8">
            <v>1.6513593528972579</v>
          </cell>
        </row>
        <row r="9">
          <cell r="B9" t="str">
            <v>Cincinnati</v>
          </cell>
          <cell r="C9">
            <v>5</v>
          </cell>
          <cell r="D9">
            <v>166</v>
          </cell>
          <cell r="E9">
            <v>424</v>
          </cell>
          <cell r="F9">
            <v>2.5499999999999998</v>
          </cell>
          <cell r="G9">
            <v>3</v>
          </cell>
          <cell r="H9">
            <v>84.8</v>
          </cell>
          <cell r="I9">
            <v>2</v>
          </cell>
          <cell r="J9">
            <v>3</v>
          </cell>
          <cell r="K9">
            <v>0</v>
          </cell>
          <cell r="L9">
            <v>8</v>
          </cell>
          <cell r="M9">
            <v>1.4854215837568701</v>
          </cell>
          <cell r="N9">
            <v>1.6735190534673077</v>
          </cell>
        </row>
        <row r="10">
          <cell r="B10" t="str">
            <v>West Virginia</v>
          </cell>
          <cell r="C10">
            <v>5</v>
          </cell>
          <cell r="D10">
            <v>163</v>
          </cell>
          <cell r="E10">
            <v>434</v>
          </cell>
          <cell r="F10">
            <v>2.66</v>
          </cell>
          <cell r="G10">
            <v>1</v>
          </cell>
          <cell r="H10">
            <v>86.8</v>
          </cell>
          <cell r="I10">
            <v>4</v>
          </cell>
          <cell r="J10">
            <v>1</v>
          </cell>
          <cell r="K10">
            <v>0</v>
          </cell>
          <cell r="L10">
            <v>9</v>
          </cell>
          <cell r="M10">
            <v>1.4402786234899325</v>
          </cell>
          <cell r="N10">
            <v>1.5516407003320332</v>
          </cell>
        </row>
        <row r="11">
          <cell r="B11" t="str">
            <v>Rutgers</v>
          </cell>
          <cell r="C11">
            <v>5</v>
          </cell>
          <cell r="D11">
            <v>144</v>
          </cell>
          <cell r="E11">
            <v>451</v>
          </cell>
          <cell r="F11">
            <v>3.13</v>
          </cell>
          <cell r="G11">
            <v>3</v>
          </cell>
          <cell r="H11">
            <v>90.2</v>
          </cell>
          <cell r="I11">
            <v>3</v>
          </cell>
          <cell r="J11">
            <v>2</v>
          </cell>
          <cell r="K11">
            <v>0</v>
          </cell>
          <cell r="L11">
            <v>10</v>
          </cell>
          <cell r="M11">
            <v>1.3635355910361386</v>
          </cell>
          <cell r="N11">
            <v>1.0308877369358616</v>
          </cell>
        </row>
        <row r="12">
          <cell r="B12" t="str">
            <v>Southern Miss.</v>
          </cell>
          <cell r="C12">
            <v>6</v>
          </cell>
          <cell r="D12">
            <v>178</v>
          </cell>
          <cell r="E12">
            <v>552</v>
          </cell>
          <cell r="F12">
            <v>3.1</v>
          </cell>
          <cell r="G12">
            <v>6</v>
          </cell>
          <cell r="H12">
            <v>92</v>
          </cell>
          <cell r="I12">
            <v>4</v>
          </cell>
          <cell r="J12">
            <v>2</v>
          </cell>
          <cell r="K12">
            <v>0</v>
          </cell>
          <cell r="L12">
            <v>11</v>
          </cell>
          <cell r="M12">
            <v>1.3229069267958948</v>
          </cell>
          <cell r="N12">
            <v>1.0641272877909362</v>
          </cell>
        </row>
        <row r="13">
          <cell r="B13" t="str">
            <v>Florida St.</v>
          </cell>
          <cell r="C13">
            <v>6</v>
          </cell>
          <cell r="D13">
            <v>218</v>
          </cell>
          <cell r="E13">
            <v>563</v>
          </cell>
          <cell r="F13">
            <v>2.58</v>
          </cell>
          <cell r="G13">
            <v>4</v>
          </cell>
          <cell r="H13">
            <v>93.83</v>
          </cell>
          <cell r="I13">
            <v>5</v>
          </cell>
          <cell r="J13">
            <v>1</v>
          </cell>
          <cell r="K13">
            <v>0</v>
          </cell>
          <cell r="L13">
            <v>12</v>
          </cell>
          <cell r="M13">
            <v>1.2816011181516471</v>
          </cell>
          <cell r="N13">
            <v>1.6402795026122328</v>
          </cell>
        </row>
        <row r="14">
          <cell r="B14" t="str">
            <v>Pittsburgh</v>
          </cell>
          <cell r="C14">
            <v>5</v>
          </cell>
          <cell r="D14">
            <v>160</v>
          </cell>
          <cell r="E14">
            <v>475</v>
          </cell>
          <cell r="F14">
            <v>2.97</v>
          </cell>
          <cell r="G14">
            <v>6</v>
          </cell>
          <cell r="H14">
            <v>95</v>
          </cell>
          <cell r="I14">
            <v>2</v>
          </cell>
          <cell r="J14">
            <v>3</v>
          </cell>
          <cell r="K14">
            <v>0</v>
          </cell>
          <cell r="L14">
            <v>13</v>
          </cell>
          <cell r="M14">
            <v>1.2551924863954884</v>
          </cell>
          <cell r="N14">
            <v>1.2081653414962603</v>
          </cell>
        </row>
        <row r="15">
          <cell r="B15" t="str">
            <v>Auburn</v>
          </cell>
          <cell r="C15">
            <v>6</v>
          </cell>
          <cell r="D15">
            <v>206</v>
          </cell>
          <cell r="E15">
            <v>574</v>
          </cell>
          <cell r="F15">
            <v>2.79</v>
          </cell>
          <cell r="G15">
            <v>8</v>
          </cell>
          <cell r="H15">
            <v>95.67</v>
          </cell>
          <cell r="I15">
            <v>6</v>
          </cell>
          <cell r="J15">
            <v>0</v>
          </cell>
          <cell r="K15">
            <v>0</v>
          </cell>
          <cell r="L15">
            <v>14</v>
          </cell>
          <cell r="M15">
            <v>1.2400695947060645</v>
          </cell>
          <cell r="N15">
            <v>1.4076026466267091</v>
          </cell>
        </row>
        <row r="16">
          <cell r="B16" t="str">
            <v>TCU</v>
          </cell>
          <cell r="C16">
            <v>6</v>
          </cell>
          <cell r="D16">
            <v>175</v>
          </cell>
          <cell r="E16">
            <v>576</v>
          </cell>
          <cell r="F16">
            <v>3.29</v>
          </cell>
          <cell r="G16">
            <v>2</v>
          </cell>
          <cell r="H16">
            <v>96</v>
          </cell>
          <cell r="I16">
            <v>6</v>
          </cell>
          <cell r="J16">
            <v>0</v>
          </cell>
          <cell r="K16">
            <v>0</v>
          </cell>
          <cell r="L16">
            <v>15</v>
          </cell>
          <cell r="M16">
            <v>1.2326210062620198</v>
          </cell>
          <cell r="N16">
            <v>0.85361013237546257</v>
          </cell>
        </row>
        <row r="17">
          <cell r="B17" t="str">
            <v>Arizona</v>
          </cell>
          <cell r="C17">
            <v>5</v>
          </cell>
          <cell r="D17">
            <v>175</v>
          </cell>
          <cell r="E17">
            <v>498</v>
          </cell>
          <cell r="F17">
            <v>2.85</v>
          </cell>
          <cell r="G17">
            <v>2</v>
          </cell>
          <cell r="H17">
            <v>99.6</v>
          </cell>
          <cell r="I17">
            <v>4</v>
          </cell>
          <cell r="J17">
            <v>1</v>
          </cell>
          <cell r="K17">
            <v>0</v>
          </cell>
          <cell r="L17">
            <v>16</v>
          </cell>
          <cell r="M17">
            <v>1.1513636777815321</v>
          </cell>
          <cell r="N17">
            <v>1.3411235449165595</v>
          </cell>
        </row>
        <row r="18">
          <cell r="B18" t="str">
            <v>Alabama</v>
          </cell>
          <cell r="C18">
            <v>6</v>
          </cell>
          <cell r="D18">
            <v>184</v>
          </cell>
          <cell r="E18">
            <v>615</v>
          </cell>
          <cell r="F18">
            <v>3.34</v>
          </cell>
          <cell r="G18">
            <v>3</v>
          </cell>
          <cell r="H18">
            <v>102.5</v>
          </cell>
          <cell r="I18">
            <v>5</v>
          </cell>
          <cell r="J18">
            <v>1</v>
          </cell>
          <cell r="K18">
            <v>0</v>
          </cell>
          <cell r="L18">
            <v>17</v>
          </cell>
          <cell r="M18">
            <v>1.0859063853944726</v>
          </cell>
          <cell r="N18">
            <v>0.7982108809503381</v>
          </cell>
        </row>
        <row r="19">
          <cell r="B19" t="str">
            <v>Utah</v>
          </cell>
          <cell r="C19">
            <v>5</v>
          </cell>
          <cell r="D19">
            <v>179</v>
          </cell>
          <cell r="E19">
            <v>517</v>
          </cell>
          <cell r="F19">
            <v>2.89</v>
          </cell>
          <cell r="G19">
            <v>3</v>
          </cell>
          <cell r="H19">
            <v>103.4</v>
          </cell>
          <cell r="I19">
            <v>5</v>
          </cell>
          <cell r="J19">
            <v>0</v>
          </cell>
          <cell r="K19">
            <v>0</v>
          </cell>
          <cell r="L19">
            <v>18</v>
          </cell>
          <cell r="M19">
            <v>1.0655920532743506</v>
          </cell>
          <cell r="N19">
            <v>1.2968041437764597</v>
          </cell>
        </row>
        <row r="20">
          <cell r="B20" t="str">
            <v>Texas</v>
          </cell>
          <cell r="C20">
            <v>5</v>
          </cell>
          <cell r="D20">
            <v>198</v>
          </cell>
          <cell r="E20">
            <v>520</v>
          </cell>
          <cell r="F20">
            <v>2.63</v>
          </cell>
          <cell r="G20">
            <v>7</v>
          </cell>
          <cell r="H20">
            <v>104</v>
          </cell>
          <cell r="I20">
            <v>3</v>
          </cell>
          <cell r="J20">
            <v>2</v>
          </cell>
          <cell r="K20">
            <v>0</v>
          </cell>
          <cell r="L20">
            <v>19</v>
          </cell>
          <cell r="M20">
            <v>1.0520491651942694</v>
          </cell>
          <cell r="N20">
            <v>1.5848802511871083</v>
          </cell>
        </row>
        <row r="21">
          <cell r="B21" t="str">
            <v>Colorado</v>
          </cell>
          <cell r="C21">
            <v>5</v>
          </cell>
          <cell r="D21">
            <v>138</v>
          </cell>
          <cell r="E21">
            <v>522</v>
          </cell>
          <cell r="F21">
            <v>3.78</v>
          </cell>
          <cell r="G21">
            <v>1</v>
          </cell>
          <cell r="H21">
            <v>104.4</v>
          </cell>
          <cell r="I21">
            <v>3</v>
          </cell>
          <cell r="J21">
            <v>2</v>
          </cell>
          <cell r="K21">
            <v>0</v>
          </cell>
          <cell r="L21">
            <v>20</v>
          </cell>
          <cell r="M21">
            <v>1.0430205731408819</v>
          </cell>
          <cell r="N21">
            <v>0.31069746840924117</v>
          </cell>
        </row>
        <row r="22">
          <cell r="B22" t="str">
            <v>California</v>
          </cell>
          <cell r="C22">
            <v>5</v>
          </cell>
          <cell r="D22">
            <v>162</v>
          </cell>
          <cell r="E22">
            <v>530</v>
          </cell>
          <cell r="F22">
            <v>3.27</v>
          </cell>
          <cell r="G22">
            <v>5</v>
          </cell>
          <cell r="H22">
            <v>106</v>
          </cell>
          <cell r="I22">
            <v>3</v>
          </cell>
          <cell r="J22">
            <v>2</v>
          </cell>
          <cell r="K22">
            <v>0</v>
          </cell>
          <cell r="L22">
            <v>21</v>
          </cell>
          <cell r="M22">
            <v>1.0069062049273318</v>
          </cell>
          <cell r="N22">
            <v>0.87576983294551247</v>
          </cell>
        </row>
        <row r="23">
          <cell r="B23" t="str">
            <v>Wisconsin</v>
          </cell>
          <cell r="C23">
            <v>6</v>
          </cell>
          <cell r="D23">
            <v>184</v>
          </cell>
          <cell r="E23">
            <v>649</v>
          </cell>
          <cell r="F23">
            <v>3.53</v>
          </cell>
          <cell r="G23">
            <v>1</v>
          </cell>
          <cell r="H23">
            <v>108.17</v>
          </cell>
          <cell r="I23">
            <v>5</v>
          </cell>
          <cell r="J23">
            <v>1</v>
          </cell>
          <cell r="K23">
            <v>0</v>
          </cell>
          <cell r="L23">
            <v>22</v>
          </cell>
          <cell r="M23">
            <v>0.9579260930377046</v>
          </cell>
          <cell r="N23">
            <v>0.58769372553486443</v>
          </cell>
        </row>
        <row r="24">
          <cell r="B24" t="str">
            <v>South Carolina</v>
          </cell>
          <cell r="C24">
            <v>5</v>
          </cell>
          <cell r="D24">
            <v>166</v>
          </cell>
          <cell r="E24">
            <v>549</v>
          </cell>
          <cell r="F24">
            <v>3.31</v>
          </cell>
          <cell r="G24">
            <v>3</v>
          </cell>
          <cell r="H24">
            <v>109.8</v>
          </cell>
          <cell r="I24">
            <v>4</v>
          </cell>
          <cell r="J24">
            <v>1</v>
          </cell>
          <cell r="K24">
            <v>0</v>
          </cell>
          <cell r="L24">
            <v>23</v>
          </cell>
          <cell r="M24">
            <v>0.92113458042015062</v>
          </cell>
          <cell r="N24">
            <v>0.83145043180541267</v>
          </cell>
        </row>
        <row r="25">
          <cell r="B25" t="str">
            <v>Georgia</v>
          </cell>
          <cell r="C25">
            <v>6</v>
          </cell>
          <cell r="D25">
            <v>220</v>
          </cell>
          <cell r="E25">
            <v>666</v>
          </cell>
          <cell r="F25">
            <v>3.03</v>
          </cell>
          <cell r="G25">
            <v>8</v>
          </cell>
          <cell r="H25">
            <v>111</v>
          </cell>
          <cell r="I25">
            <v>2</v>
          </cell>
          <cell r="J25">
            <v>4</v>
          </cell>
          <cell r="K25">
            <v>0</v>
          </cell>
          <cell r="L25">
            <v>24</v>
          </cell>
          <cell r="M25">
            <v>0.89404880425998801</v>
          </cell>
          <cell r="N25">
            <v>1.1416862397861112</v>
          </cell>
        </row>
        <row r="26">
          <cell r="B26" t="str">
            <v>Michigan St.</v>
          </cell>
          <cell r="C26">
            <v>6</v>
          </cell>
          <cell r="D26">
            <v>190</v>
          </cell>
          <cell r="E26">
            <v>668</v>
          </cell>
          <cell r="F26">
            <v>3.52</v>
          </cell>
          <cell r="G26">
            <v>4</v>
          </cell>
          <cell r="H26">
            <v>111.33</v>
          </cell>
          <cell r="I26">
            <v>6</v>
          </cell>
          <cell r="J26">
            <v>0</v>
          </cell>
          <cell r="K26">
            <v>0</v>
          </cell>
          <cell r="L26">
            <v>25</v>
          </cell>
          <cell r="M26">
            <v>0.88660021581594339</v>
          </cell>
          <cell r="N26">
            <v>0.5987735758198891</v>
          </cell>
        </row>
        <row r="27">
          <cell r="B27" t="str">
            <v>Mississippi St.</v>
          </cell>
          <cell r="C27">
            <v>6</v>
          </cell>
          <cell r="D27">
            <v>193</v>
          </cell>
          <cell r="E27">
            <v>679</v>
          </cell>
          <cell r="F27">
            <v>3.52</v>
          </cell>
          <cell r="G27">
            <v>3</v>
          </cell>
          <cell r="H27">
            <v>113.17</v>
          </cell>
          <cell r="I27">
            <v>4</v>
          </cell>
          <cell r="J27">
            <v>2</v>
          </cell>
          <cell r="K27">
            <v>0</v>
          </cell>
          <cell r="L27">
            <v>26</v>
          </cell>
          <cell r="M27">
            <v>0.84506869237036075</v>
          </cell>
          <cell r="N27">
            <v>0.5987735758198891</v>
          </cell>
        </row>
        <row r="28">
          <cell r="B28" t="str">
            <v>Buffalo</v>
          </cell>
          <cell r="C28">
            <v>5</v>
          </cell>
          <cell r="D28">
            <v>173</v>
          </cell>
          <cell r="E28">
            <v>568</v>
          </cell>
          <cell r="F28">
            <v>3.28</v>
          </cell>
          <cell r="G28">
            <v>7</v>
          </cell>
          <cell r="H28">
            <v>113.6</v>
          </cell>
          <cell r="I28">
            <v>2</v>
          </cell>
          <cell r="J28">
            <v>3</v>
          </cell>
          <cell r="K28">
            <v>0</v>
          </cell>
          <cell r="L28">
            <v>27</v>
          </cell>
          <cell r="M28">
            <v>0.83536295591296927</v>
          </cell>
          <cell r="N28">
            <v>0.8646899826604878</v>
          </cell>
        </row>
        <row r="29">
          <cell r="B29" t="str">
            <v>Toledo</v>
          </cell>
          <cell r="C29">
            <v>6</v>
          </cell>
          <cell r="D29">
            <v>206</v>
          </cell>
          <cell r="E29">
            <v>684</v>
          </cell>
          <cell r="F29">
            <v>3.32</v>
          </cell>
          <cell r="G29">
            <v>11</v>
          </cell>
          <cell r="H29">
            <v>114</v>
          </cell>
          <cell r="I29">
            <v>3</v>
          </cell>
          <cell r="J29">
            <v>3</v>
          </cell>
          <cell r="K29">
            <v>0</v>
          </cell>
          <cell r="L29">
            <v>28</v>
          </cell>
          <cell r="M29">
            <v>0.8263343638595817</v>
          </cell>
          <cell r="N29">
            <v>0.820370581520388</v>
          </cell>
        </row>
        <row r="30">
          <cell r="B30" t="str">
            <v>Oklahoma St.</v>
          </cell>
          <cell r="C30">
            <v>5</v>
          </cell>
          <cell r="D30">
            <v>190</v>
          </cell>
          <cell r="E30">
            <v>572</v>
          </cell>
          <cell r="F30">
            <v>3.01</v>
          </cell>
          <cell r="G30">
            <v>4</v>
          </cell>
          <cell r="H30">
            <v>114.4</v>
          </cell>
          <cell r="I30">
            <v>5</v>
          </cell>
          <cell r="J30">
            <v>0</v>
          </cell>
          <cell r="K30">
            <v>0</v>
          </cell>
          <cell r="L30">
            <v>29</v>
          </cell>
          <cell r="M30">
            <v>0.81730577180619401</v>
          </cell>
          <cell r="N30">
            <v>1.163845940356161</v>
          </cell>
        </row>
        <row r="31">
          <cell r="B31" t="str">
            <v>SMU</v>
          </cell>
          <cell r="C31">
            <v>6</v>
          </cell>
          <cell r="D31">
            <v>212</v>
          </cell>
          <cell r="E31">
            <v>691</v>
          </cell>
          <cell r="F31">
            <v>3.26</v>
          </cell>
          <cell r="G31">
            <v>10</v>
          </cell>
          <cell r="H31">
            <v>115.17</v>
          </cell>
          <cell r="I31">
            <v>4</v>
          </cell>
          <cell r="J31">
            <v>2</v>
          </cell>
          <cell r="K31">
            <v>0</v>
          </cell>
          <cell r="L31">
            <v>30</v>
          </cell>
          <cell r="M31">
            <v>0.7999257321034231</v>
          </cell>
          <cell r="N31">
            <v>0.88684968323053759</v>
          </cell>
        </row>
        <row r="32">
          <cell r="B32" t="str">
            <v>Mississippi</v>
          </cell>
          <cell r="C32">
            <v>5</v>
          </cell>
          <cell r="D32">
            <v>166</v>
          </cell>
          <cell r="E32">
            <v>578</v>
          </cell>
          <cell r="F32">
            <v>3.48</v>
          </cell>
          <cell r="G32">
            <v>8</v>
          </cell>
          <cell r="H32">
            <v>115.6</v>
          </cell>
          <cell r="I32">
            <v>3</v>
          </cell>
          <cell r="J32">
            <v>2</v>
          </cell>
          <cell r="K32">
            <v>0</v>
          </cell>
          <cell r="L32">
            <v>31</v>
          </cell>
          <cell r="M32">
            <v>0.79021999564603174</v>
          </cell>
          <cell r="N32">
            <v>0.6430929769599889</v>
          </cell>
        </row>
        <row r="33">
          <cell r="B33" t="str">
            <v>Illinois</v>
          </cell>
          <cell r="C33">
            <v>5</v>
          </cell>
          <cell r="D33">
            <v>159</v>
          </cell>
          <cell r="E33">
            <v>585</v>
          </cell>
          <cell r="F33">
            <v>3.68</v>
          </cell>
          <cell r="G33">
            <v>3</v>
          </cell>
          <cell r="H33">
            <v>117</v>
          </cell>
          <cell r="I33">
            <v>3</v>
          </cell>
          <cell r="J33">
            <v>2</v>
          </cell>
          <cell r="K33">
            <v>0</v>
          </cell>
          <cell r="L33">
            <v>32</v>
          </cell>
          <cell r="M33">
            <v>0.75861992345917528</v>
          </cell>
          <cell r="N33">
            <v>0.42149597125949007</v>
          </cell>
        </row>
        <row r="34">
          <cell r="B34" t="str">
            <v>UCF</v>
          </cell>
          <cell r="C34">
            <v>5</v>
          </cell>
          <cell r="D34">
            <v>182</v>
          </cell>
          <cell r="E34">
            <v>585</v>
          </cell>
          <cell r="F34">
            <v>3.21</v>
          </cell>
          <cell r="G34">
            <v>4</v>
          </cell>
          <cell r="H34">
            <v>117</v>
          </cell>
          <cell r="I34">
            <v>3</v>
          </cell>
          <cell r="J34">
            <v>2</v>
          </cell>
          <cell r="K34">
            <v>0</v>
          </cell>
          <cell r="L34">
            <v>32</v>
          </cell>
          <cell r="M34">
            <v>0.75861992345917528</v>
          </cell>
          <cell r="N34">
            <v>0.94224893465566206</v>
          </cell>
        </row>
        <row r="35">
          <cell r="B35" t="str">
            <v>Florida</v>
          </cell>
          <cell r="C35">
            <v>6</v>
          </cell>
          <cell r="D35">
            <v>193</v>
          </cell>
          <cell r="E35">
            <v>707</v>
          </cell>
          <cell r="F35">
            <v>3.66</v>
          </cell>
          <cell r="G35">
            <v>5</v>
          </cell>
          <cell r="H35">
            <v>117.83</v>
          </cell>
          <cell r="I35">
            <v>4</v>
          </cell>
          <cell r="J35">
            <v>2</v>
          </cell>
          <cell r="K35">
            <v>0</v>
          </cell>
          <cell r="L35">
            <v>34</v>
          </cell>
          <cell r="M35">
            <v>0.73988559494839623</v>
          </cell>
          <cell r="N35">
            <v>0.44365567182953997</v>
          </cell>
        </row>
        <row r="36">
          <cell r="B36" t="str">
            <v>Tulsa</v>
          </cell>
          <cell r="C36">
            <v>6</v>
          </cell>
          <cell r="D36">
            <v>193</v>
          </cell>
          <cell r="E36">
            <v>711</v>
          </cell>
          <cell r="F36">
            <v>3.68</v>
          </cell>
          <cell r="G36">
            <v>7</v>
          </cell>
          <cell r="H36">
            <v>118.5</v>
          </cell>
          <cell r="I36">
            <v>3</v>
          </cell>
          <cell r="J36">
            <v>3</v>
          </cell>
          <cell r="K36">
            <v>0</v>
          </cell>
          <cell r="L36">
            <v>35</v>
          </cell>
          <cell r="M36">
            <v>0.72476270325897219</v>
          </cell>
          <cell r="N36">
            <v>0.42149597125949007</v>
          </cell>
        </row>
        <row r="37">
          <cell r="B37" t="str">
            <v>Arizona St.</v>
          </cell>
          <cell r="C37">
            <v>6</v>
          </cell>
          <cell r="D37">
            <v>208</v>
          </cell>
          <cell r="E37">
            <v>736</v>
          </cell>
          <cell r="F37">
            <v>3.54</v>
          </cell>
          <cell r="G37">
            <v>7</v>
          </cell>
          <cell r="H37">
            <v>122.67</v>
          </cell>
          <cell r="I37">
            <v>3</v>
          </cell>
          <cell r="J37">
            <v>3</v>
          </cell>
          <cell r="K37">
            <v>0</v>
          </cell>
          <cell r="L37">
            <v>36</v>
          </cell>
          <cell r="M37">
            <v>0.63063963110240728</v>
          </cell>
          <cell r="N37">
            <v>0.57661387524983931</v>
          </cell>
        </row>
        <row r="38">
          <cell r="B38" t="str">
            <v>Virginia Tech</v>
          </cell>
          <cell r="C38">
            <v>6</v>
          </cell>
          <cell r="D38">
            <v>192</v>
          </cell>
          <cell r="E38">
            <v>742</v>
          </cell>
          <cell r="F38">
            <v>3.86</v>
          </cell>
          <cell r="G38">
            <v>5</v>
          </cell>
          <cell r="H38">
            <v>123.67</v>
          </cell>
          <cell r="I38">
            <v>4</v>
          </cell>
          <cell r="J38">
            <v>2</v>
          </cell>
          <cell r="K38">
            <v>0</v>
          </cell>
          <cell r="L38">
            <v>37</v>
          </cell>
          <cell r="M38">
            <v>0.60806815096893851</v>
          </cell>
          <cell r="N38">
            <v>0.22205866612904163</v>
          </cell>
        </row>
        <row r="39">
          <cell r="B39" t="str">
            <v>Syracuse</v>
          </cell>
          <cell r="C39">
            <v>5</v>
          </cell>
          <cell r="D39">
            <v>178</v>
          </cell>
          <cell r="E39">
            <v>621</v>
          </cell>
          <cell r="F39">
            <v>3.49</v>
          </cell>
          <cell r="G39">
            <v>3</v>
          </cell>
          <cell r="H39">
            <v>124.2</v>
          </cell>
          <cell r="I39">
            <v>4</v>
          </cell>
          <cell r="J39">
            <v>1</v>
          </cell>
          <cell r="K39">
            <v>0</v>
          </cell>
          <cell r="L39">
            <v>38</v>
          </cell>
          <cell r="M39">
            <v>0.59610526649820006</v>
          </cell>
          <cell r="N39">
            <v>0.63201312667496368</v>
          </cell>
        </row>
        <row r="40">
          <cell r="B40" t="str">
            <v>Texas Tech</v>
          </cell>
          <cell r="C40">
            <v>5</v>
          </cell>
          <cell r="D40">
            <v>177</v>
          </cell>
          <cell r="E40">
            <v>630</v>
          </cell>
          <cell r="F40">
            <v>3.56</v>
          </cell>
          <cell r="G40">
            <v>7</v>
          </cell>
          <cell r="H40">
            <v>126</v>
          </cell>
          <cell r="I40">
            <v>3</v>
          </cell>
          <cell r="J40">
            <v>2</v>
          </cell>
          <cell r="K40">
            <v>0</v>
          </cell>
          <cell r="L40">
            <v>39</v>
          </cell>
          <cell r="M40">
            <v>0.55547660225795625</v>
          </cell>
          <cell r="N40">
            <v>0.55445417467978941</v>
          </cell>
        </row>
        <row r="41">
          <cell r="B41" t="str">
            <v>Oregon</v>
          </cell>
          <cell r="C41">
            <v>6</v>
          </cell>
          <cell r="D41">
            <v>217</v>
          </cell>
          <cell r="E41">
            <v>759</v>
          </cell>
          <cell r="F41">
            <v>3.5</v>
          </cell>
          <cell r="G41">
            <v>6</v>
          </cell>
          <cell r="H41">
            <v>126.5</v>
          </cell>
          <cell r="I41">
            <v>6</v>
          </cell>
          <cell r="J41">
            <v>0</v>
          </cell>
          <cell r="K41">
            <v>0</v>
          </cell>
          <cell r="L41">
            <v>40</v>
          </cell>
          <cell r="M41">
            <v>0.54419086219122192</v>
          </cell>
          <cell r="N41">
            <v>0.620933276389939</v>
          </cell>
        </row>
        <row r="42">
          <cell r="B42" t="str">
            <v>Missouri</v>
          </cell>
          <cell r="C42">
            <v>5</v>
          </cell>
          <cell r="D42">
            <v>167</v>
          </cell>
          <cell r="E42">
            <v>646</v>
          </cell>
          <cell r="F42">
            <v>3.87</v>
          </cell>
          <cell r="G42">
            <v>3</v>
          </cell>
          <cell r="H42">
            <v>129.19999999999999</v>
          </cell>
          <cell r="I42">
            <v>5</v>
          </cell>
          <cell r="J42">
            <v>0</v>
          </cell>
          <cell r="K42">
            <v>0</v>
          </cell>
          <cell r="L42">
            <v>41</v>
          </cell>
          <cell r="M42">
            <v>0.48324786583085644</v>
          </cell>
          <cell r="N42">
            <v>0.21097881584401643</v>
          </cell>
        </row>
        <row r="43">
          <cell r="B43" t="str">
            <v>San Diego St.</v>
          </cell>
          <cell r="C43">
            <v>5</v>
          </cell>
          <cell r="D43">
            <v>192</v>
          </cell>
          <cell r="E43">
            <v>668</v>
          </cell>
          <cell r="F43">
            <v>3.48</v>
          </cell>
          <cell r="G43">
            <v>7</v>
          </cell>
          <cell r="H43">
            <v>133.6</v>
          </cell>
          <cell r="I43">
            <v>3</v>
          </cell>
          <cell r="J43">
            <v>2</v>
          </cell>
          <cell r="K43">
            <v>0</v>
          </cell>
          <cell r="L43">
            <v>42</v>
          </cell>
          <cell r="M43">
            <v>0.38393335324359368</v>
          </cell>
          <cell r="N43">
            <v>0.6430929769599889</v>
          </cell>
        </row>
        <row r="44">
          <cell r="B44" t="str">
            <v>Arkansas</v>
          </cell>
          <cell r="C44">
            <v>5</v>
          </cell>
          <cell r="D44">
            <v>194</v>
          </cell>
          <cell r="E44">
            <v>673</v>
          </cell>
          <cell r="F44">
            <v>3.47</v>
          </cell>
          <cell r="G44">
            <v>5</v>
          </cell>
          <cell r="H44">
            <v>134.6</v>
          </cell>
          <cell r="I44">
            <v>4</v>
          </cell>
          <cell r="J44">
            <v>1</v>
          </cell>
          <cell r="K44">
            <v>0</v>
          </cell>
          <cell r="L44">
            <v>43</v>
          </cell>
          <cell r="M44">
            <v>0.36136187311012485</v>
          </cell>
          <cell r="N44">
            <v>0.65417282724501358</v>
          </cell>
        </row>
        <row r="45">
          <cell r="B45" t="str">
            <v>Purdue</v>
          </cell>
          <cell r="C45">
            <v>5</v>
          </cell>
          <cell r="D45">
            <v>189</v>
          </cell>
          <cell r="E45">
            <v>676</v>
          </cell>
          <cell r="F45">
            <v>3.58</v>
          </cell>
          <cell r="G45">
            <v>8</v>
          </cell>
          <cell r="H45">
            <v>135.19999999999999</v>
          </cell>
          <cell r="I45">
            <v>3</v>
          </cell>
          <cell r="J45">
            <v>2</v>
          </cell>
          <cell r="K45">
            <v>0</v>
          </cell>
          <cell r="L45">
            <v>44</v>
          </cell>
          <cell r="M45">
            <v>0.34781898503004371</v>
          </cell>
          <cell r="N45">
            <v>0.53229447410973951</v>
          </cell>
        </row>
        <row r="46">
          <cell r="B46" t="str">
            <v>Nevada</v>
          </cell>
          <cell r="C46">
            <v>6</v>
          </cell>
          <cell r="D46">
            <v>183</v>
          </cell>
          <cell r="E46">
            <v>814</v>
          </cell>
          <cell r="F46">
            <v>4.45</v>
          </cell>
          <cell r="G46">
            <v>8</v>
          </cell>
          <cell r="H46">
            <v>135.66999999999999</v>
          </cell>
          <cell r="I46">
            <v>6</v>
          </cell>
          <cell r="J46">
            <v>0</v>
          </cell>
          <cell r="K46">
            <v>0</v>
          </cell>
          <cell r="L46">
            <v>45</v>
          </cell>
          <cell r="M46">
            <v>0.33721038936731346</v>
          </cell>
          <cell r="N46">
            <v>-0.43165250068742972</v>
          </cell>
        </row>
        <row r="47">
          <cell r="B47" t="str">
            <v>Troy</v>
          </cell>
          <cell r="C47">
            <v>5</v>
          </cell>
          <cell r="D47">
            <v>167</v>
          </cell>
          <cell r="E47">
            <v>682</v>
          </cell>
          <cell r="F47">
            <v>4.08</v>
          </cell>
          <cell r="G47">
            <v>9</v>
          </cell>
          <cell r="H47">
            <v>136.4</v>
          </cell>
          <cell r="I47">
            <v>3</v>
          </cell>
          <cell r="J47">
            <v>2</v>
          </cell>
          <cell r="K47">
            <v>0</v>
          </cell>
          <cell r="L47">
            <v>46</v>
          </cell>
          <cell r="M47">
            <v>0.32073320886988083</v>
          </cell>
          <cell r="N47">
            <v>-2.1698040141507106E-2</v>
          </cell>
        </row>
        <row r="48">
          <cell r="B48" t="str">
            <v>Army</v>
          </cell>
          <cell r="C48">
            <v>6</v>
          </cell>
          <cell r="D48">
            <v>174</v>
          </cell>
          <cell r="E48">
            <v>820</v>
          </cell>
          <cell r="F48">
            <v>4.71</v>
          </cell>
          <cell r="G48">
            <v>9</v>
          </cell>
          <cell r="H48">
            <v>136.66999999999999</v>
          </cell>
          <cell r="I48">
            <v>4</v>
          </cell>
          <cell r="J48">
            <v>2</v>
          </cell>
          <cell r="K48">
            <v>0</v>
          </cell>
          <cell r="L48">
            <v>47</v>
          </cell>
          <cell r="M48">
            <v>0.31463890923384463</v>
          </cell>
          <cell r="N48">
            <v>-0.7197286080980777</v>
          </cell>
        </row>
        <row r="49">
          <cell r="B49" t="str">
            <v>Northwestern</v>
          </cell>
          <cell r="C49">
            <v>6</v>
          </cell>
          <cell r="D49">
            <v>193</v>
          </cell>
          <cell r="E49">
            <v>843</v>
          </cell>
          <cell r="F49">
            <v>4.37</v>
          </cell>
          <cell r="G49">
            <v>8</v>
          </cell>
          <cell r="H49">
            <v>140.5</v>
          </cell>
          <cell r="I49">
            <v>5</v>
          </cell>
          <cell r="J49">
            <v>1</v>
          </cell>
          <cell r="K49">
            <v>0</v>
          </cell>
          <cell r="L49">
            <v>48</v>
          </cell>
          <cell r="M49">
            <v>0.22819014032265894</v>
          </cell>
          <cell r="N49">
            <v>-0.34301369840723017</v>
          </cell>
        </row>
        <row r="50">
          <cell r="B50" t="str">
            <v>Southern California</v>
          </cell>
          <cell r="C50">
            <v>6</v>
          </cell>
          <cell r="D50">
            <v>198</v>
          </cell>
          <cell r="E50">
            <v>847</v>
          </cell>
          <cell r="F50">
            <v>4.28</v>
          </cell>
          <cell r="G50">
            <v>6</v>
          </cell>
          <cell r="H50">
            <v>141.16999999999999</v>
          </cell>
          <cell r="I50">
            <v>4</v>
          </cell>
          <cell r="J50">
            <v>2</v>
          </cell>
          <cell r="K50">
            <v>0</v>
          </cell>
          <cell r="L50">
            <v>49</v>
          </cell>
          <cell r="M50">
            <v>0.21306724863323512</v>
          </cell>
          <cell r="N50">
            <v>-0.24329504584200595</v>
          </cell>
        </row>
        <row r="51">
          <cell r="B51" t="str">
            <v>UTEP</v>
          </cell>
          <cell r="C51">
            <v>6</v>
          </cell>
          <cell r="D51">
            <v>201</v>
          </cell>
          <cell r="E51">
            <v>863</v>
          </cell>
          <cell r="F51">
            <v>4.29</v>
          </cell>
          <cell r="G51">
            <v>8</v>
          </cell>
          <cell r="H51">
            <v>143.83000000000001</v>
          </cell>
          <cell r="I51">
            <v>5</v>
          </cell>
          <cell r="J51">
            <v>1</v>
          </cell>
          <cell r="K51">
            <v>0</v>
          </cell>
          <cell r="L51">
            <v>50</v>
          </cell>
          <cell r="M51">
            <v>0.15302711147820761</v>
          </cell>
          <cell r="N51">
            <v>-0.25437489612703063</v>
          </cell>
        </row>
        <row r="52">
          <cell r="B52" t="str">
            <v>Penn St.</v>
          </cell>
          <cell r="C52">
            <v>6</v>
          </cell>
          <cell r="D52">
            <v>215</v>
          </cell>
          <cell r="E52">
            <v>873</v>
          </cell>
          <cell r="F52">
            <v>4.0599999999999996</v>
          </cell>
          <cell r="G52">
            <v>4</v>
          </cell>
          <cell r="H52">
            <v>145.5</v>
          </cell>
          <cell r="I52">
            <v>3</v>
          </cell>
          <cell r="J52">
            <v>3</v>
          </cell>
          <cell r="K52">
            <v>0</v>
          </cell>
          <cell r="L52">
            <v>51</v>
          </cell>
          <cell r="M52">
            <v>0.11533273965531501</v>
          </cell>
          <cell r="N52">
            <v>4.6166042854326974E-4</v>
          </cell>
        </row>
        <row r="53">
          <cell r="B53" t="str">
            <v>Northern Ill.</v>
          </cell>
          <cell r="C53">
            <v>6</v>
          </cell>
          <cell r="D53">
            <v>203</v>
          </cell>
          <cell r="E53">
            <v>874</v>
          </cell>
          <cell r="F53">
            <v>4.3099999999999996</v>
          </cell>
          <cell r="G53">
            <v>9</v>
          </cell>
          <cell r="H53">
            <v>145.66999999999999</v>
          </cell>
          <cell r="I53">
            <v>4</v>
          </cell>
          <cell r="J53">
            <v>2</v>
          </cell>
          <cell r="K53">
            <v>0</v>
          </cell>
          <cell r="L53">
            <v>52</v>
          </cell>
          <cell r="M53">
            <v>0.1114955880326256</v>
          </cell>
          <cell r="N53">
            <v>-0.27653459669708003</v>
          </cell>
        </row>
        <row r="54">
          <cell r="B54" t="str">
            <v>Notre Dame</v>
          </cell>
          <cell r="C54">
            <v>6</v>
          </cell>
          <cell r="D54">
            <v>214</v>
          </cell>
          <cell r="E54">
            <v>874</v>
          </cell>
          <cell r="F54">
            <v>4.08</v>
          </cell>
          <cell r="G54">
            <v>8</v>
          </cell>
          <cell r="H54">
            <v>145.66999999999999</v>
          </cell>
          <cell r="I54">
            <v>3</v>
          </cell>
          <cell r="J54">
            <v>3</v>
          </cell>
          <cell r="K54">
            <v>0</v>
          </cell>
          <cell r="L54">
            <v>52</v>
          </cell>
          <cell r="M54">
            <v>0.1114955880326256</v>
          </cell>
          <cell r="N54">
            <v>-2.1698040141507106E-2</v>
          </cell>
        </row>
        <row r="55">
          <cell r="B55" t="str">
            <v>South Fla.</v>
          </cell>
          <cell r="C55">
            <v>5</v>
          </cell>
          <cell r="D55">
            <v>187</v>
          </cell>
          <cell r="E55">
            <v>731</v>
          </cell>
          <cell r="F55">
            <v>3.91</v>
          </cell>
          <cell r="G55">
            <v>3</v>
          </cell>
          <cell r="H55">
            <v>146.19999999999999</v>
          </cell>
          <cell r="I55">
            <v>3</v>
          </cell>
          <cell r="J55">
            <v>2</v>
          </cell>
          <cell r="K55">
            <v>0</v>
          </cell>
          <cell r="L55">
            <v>54</v>
          </cell>
          <cell r="M55">
            <v>9.9532703561887134E-2</v>
          </cell>
          <cell r="N55">
            <v>0.16665941470391665</v>
          </cell>
        </row>
        <row r="56">
          <cell r="B56" t="str">
            <v>Michigan</v>
          </cell>
          <cell r="C56">
            <v>6</v>
          </cell>
          <cell r="D56">
            <v>214</v>
          </cell>
          <cell r="E56">
            <v>878</v>
          </cell>
          <cell r="F56">
            <v>4.0999999999999996</v>
          </cell>
          <cell r="G56">
            <v>12</v>
          </cell>
          <cell r="H56">
            <v>146.33000000000001</v>
          </cell>
          <cell r="I56">
            <v>5</v>
          </cell>
          <cell r="J56">
            <v>1</v>
          </cell>
          <cell r="K56">
            <v>0</v>
          </cell>
          <cell r="L56">
            <v>55</v>
          </cell>
          <cell r="M56">
            <v>9.6598411144535642E-2</v>
          </cell>
          <cell r="N56">
            <v>-4.38577407115565E-2</v>
          </cell>
        </row>
        <row r="57">
          <cell r="B57" t="str">
            <v>Ohio</v>
          </cell>
          <cell r="C57">
            <v>6</v>
          </cell>
          <cell r="D57">
            <v>247</v>
          </cell>
          <cell r="E57">
            <v>879</v>
          </cell>
          <cell r="F57">
            <v>3.56</v>
          </cell>
          <cell r="G57">
            <v>8</v>
          </cell>
          <cell r="H57">
            <v>146.5</v>
          </cell>
          <cell r="I57">
            <v>3</v>
          </cell>
          <cell r="J57">
            <v>3</v>
          </cell>
          <cell r="K57">
            <v>0</v>
          </cell>
          <cell r="L57">
            <v>56</v>
          </cell>
          <cell r="M57">
            <v>9.2761259521846232E-2</v>
          </cell>
          <cell r="N57">
            <v>0.55445417467978941</v>
          </cell>
        </row>
        <row r="58">
          <cell r="B58" t="str">
            <v>Nebraska</v>
          </cell>
          <cell r="C58">
            <v>5</v>
          </cell>
          <cell r="D58">
            <v>198</v>
          </cell>
          <cell r="E58">
            <v>735</v>
          </cell>
          <cell r="F58">
            <v>3.71</v>
          </cell>
          <cell r="G58">
            <v>3</v>
          </cell>
          <cell r="H58">
            <v>147</v>
          </cell>
          <cell r="I58">
            <v>5</v>
          </cell>
          <cell r="J58">
            <v>0</v>
          </cell>
          <cell r="K58">
            <v>0</v>
          </cell>
          <cell r="L58">
            <v>57</v>
          </cell>
          <cell r="M58">
            <v>8.1475519455111847E-2</v>
          </cell>
          <cell r="N58">
            <v>0.38825642040441549</v>
          </cell>
        </row>
        <row r="59">
          <cell r="B59" t="str">
            <v>Louisville</v>
          </cell>
          <cell r="C59">
            <v>5</v>
          </cell>
          <cell r="D59">
            <v>176</v>
          </cell>
          <cell r="E59">
            <v>738</v>
          </cell>
          <cell r="F59">
            <v>4.1900000000000004</v>
          </cell>
          <cell r="G59">
            <v>6</v>
          </cell>
          <cell r="H59">
            <v>147.6</v>
          </cell>
          <cell r="I59">
            <v>3</v>
          </cell>
          <cell r="J59">
            <v>2</v>
          </cell>
          <cell r="K59">
            <v>0</v>
          </cell>
          <cell r="L59">
            <v>58</v>
          </cell>
          <cell r="M59">
            <v>6.7932631375030708E-2</v>
          </cell>
          <cell r="N59">
            <v>-0.14357639327678171</v>
          </cell>
        </row>
        <row r="60">
          <cell r="B60" t="str">
            <v>Rice</v>
          </cell>
          <cell r="C60">
            <v>6</v>
          </cell>
          <cell r="D60">
            <v>215</v>
          </cell>
          <cell r="E60">
            <v>890</v>
          </cell>
          <cell r="F60">
            <v>4.1399999999999997</v>
          </cell>
          <cell r="G60">
            <v>9</v>
          </cell>
          <cell r="H60">
            <v>148.33000000000001</v>
          </cell>
          <cell r="I60">
            <v>1</v>
          </cell>
          <cell r="J60">
            <v>5</v>
          </cell>
          <cell r="K60">
            <v>0</v>
          </cell>
          <cell r="L60">
            <v>59</v>
          </cell>
          <cell r="M60">
            <v>5.1455450877598084E-2</v>
          </cell>
          <cell r="N60">
            <v>-8.817714185165626E-2</v>
          </cell>
        </row>
        <row r="61">
          <cell r="B61" t="str">
            <v>La.-Lafayette</v>
          </cell>
          <cell r="C61">
            <v>5</v>
          </cell>
          <cell r="D61">
            <v>170</v>
          </cell>
          <cell r="E61">
            <v>747</v>
          </cell>
          <cell r="F61">
            <v>4.3899999999999997</v>
          </cell>
          <cell r="G61">
            <v>9</v>
          </cell>
          <cell r="H61">
            <v>149.4</v>
          </cell>
          <cell r="I61">
            <v>2</v>
          </cell>
          <cell r="J61">
            <v>3</v>
          </cell>
          <cell r="K61">
            <v>0</v>
          </cell>
          <cell r="L61">
            <v>60</v>
          </cell>
          <cell r="M61">
            <v>2.7303967134786642E-2</v>
          </cell>
          <cell r="N61">
            <v>-0.36517339897727957</v>
          </cell>
        </row>
        <row r="62">
          <cell r="B62" t="str">
            <v>Connecticut</v>
          </cell>
          <cell r="C62">
            <v>6</v>
          </cell>
          <cell r="D62">
            <v>242</v>
          </cell>
          <cell r="E62">
            <v>897</v>
          </cell>
          <cell r="F62">
            <v>3.71</v>
          </cell>
          <cell r="G62">
            <v>7</v>
          </cell>
          <cell r="H62">
            <v>149.5</v>
          </cell>
          <cell r="I62">
            <v>3</v>
          </cell>
          <cell r="J62">
            <v>3</v>
          </cell>
          <cell r="K62">
            <v>0</v>
          </cell>
          <cell r="L62">
            <v>61</v>
          </cell>
          <cell r="M62">
            <v>2.5046819121439891E-2</v>
          </cell>
          <cell r="N62">
            <v>0.38825642040441549</v>
          </cell>
        </row>
        <row r="63">
          <cell r="B63" t="str">
            <v>Baylor</v>
          </cell>
          <cell r="C63">
            <v>6</v>
          </cell>
          <cell r="D63">
            <v>227</v>
          </cell>
          <cell r="E63">
            <v>905</v>
          </cell>
          <cell r="F63">
            <v>3.99</v>
          </cell>
          <cell r="G63">
            <v>7</v>
          </cell>
          <cell r="H63">
            <v>150.83000000000001</v>
          </cell>
          <cell r="I63">
            <v>4</v>
          </cell>
          <cell r="J63">
            <v>2</v>
          </cell>
          <cell r="K63">
            <v>0</v>
          </cell>
          <cell r="L63">
            <v>62</v>
          </cell>
          <cell r="M63">
            <v>-4.9732494560738713E-3</v>
          </cell>
          <cell r="N63">
            <v>7.802061242371712E-2</v>
          </cell>
        </row>
        <row r="64">
          <cell r="B64" t="str">
            <v>Idaho</v>
          </cell>
          <cell r="C64">
            <v>5</v>
          </cell>
          <cell r="D64">
            <v>172</v>
          </cell>
          <cell r="E64">
            <v>755</v>
          </cell>
          <cell r="F64">
            <v>4.3899999999999997</v>
          </cell>
          <cell r="G64">
            <v>4</v>
          </cell>
          <cell r="H64">
            <v>151</v>
          </cell>
          <cell r="I64">
            <v>3</v>
          </cell>
          <cell r="J64">
            <v>2</v>
          </cell>
          <cell r="K64">
            <v>0</v>
          </cell>
          <cell r="L64">
            <v>63</v>
          </cell>
          <cell r="M64">
            <v>-8.8104010787632813E-3</v>
          </cell>
          <cell r="N64">
            <v>-0.36517339897727957</v>
          </cell>
        </row>
        <row r="65">
          <cell r="B65" t="str">
            <v>UAB</v>
          </cell>
          <cell r="C65">
            <v>5</v>
          </cell>
          <cell r="D65">
            <v>173</v>
          </cell>
          <cell r="E65">
            <v>757</v>
          </cell>
          <cell r="F65">
            <v>4.38</v>
          </cell>
          <cell r="G65">
            <v>8</v>
          </cell>
          <cell r="H65">
            <v>151.4</v>
          </cell>
          <cell r="I65">
            <v>1</v>
          </cell>
          <cell r="J65">
            <v>4</v>
          </cell>
          <cell r="K65">
            <v>0</v>
          </cell>
          <cell r="L65">
            <v>64</v>
          </cell>
          <cell r="M65">
            <v>-1.7838993132150923E-2</v>
          </cell>
          <cell r="N65">
            <v>-0.35409354869225484</v>
          </cell>
        </row>
        <row r="66">
          <cell r="B66" t="str">
            <v>La.-Monroe</v>
          </cell>
          <cell r="C66">
            <v>5</v>
          </cell>
          <cell r="D66">
            <v>173</v>
          </cell>
          <cell r="E66">
            <v>760</v>
          </cell>
          <cell r="F66">
            <v>4.3899999999999997</v>
          </cell>
          <cell r="G66">
            <v>11</v>
          </cell>
          <cell r="H66">
            <v>152</v>
          </cell>
          <cell r="I66">
            <v>2</v>
          </cell>
          <cell r="J66">
            <v>3</v>
          </cell>
          <cell r="K66">
            <v>0</v>
          </cell>
          <cell r="L66">
            <v>65</v>
          </cell>
          <cell r="M66">
            <v>-3.1381881212232066E-2</v>
          </cell>
          <cell r="N66">
            <v>-0.36517339897727957</v>
          </cell>
        </row>
        <row r="67">
          <cell r="B67" t="str">
            <v>Miami (OH)</v>
          </cell>
          <cell r="C67">
            <v>6</v>
          </cell>
          <cell r="D67">
            <v>203</v>
          </cell>
          <cell r="E67">
            <v>918</v>
          </cell>
          <cell r="F67">
            <v>4.5199999999999996</v>
          </cell>
          <cell r="G67">
            <v>13</v>
          </cell>
          <cell r="H67">
            <v>153</v>
          </cell>
          <cell r="I67">
            <v>3</v>
          </cell>
          <cell r="J67">
            <v>3</v>
          </cell>
          <cell r="K67">
            <v>0</v>
          </cell>
          <cell r="L67">
            <v>66</v>
          </cell>
          <cell r="M67">
            <v>-5.3953361345700848E-2</v>
          </cell>
          <cell r="N67">
            <v>-0.50921145268260359</v>
          </cell>
        </row>
        <row r="68">
          <cell r="B68" t="str">
            <v>Georgia Tech</v>
          </cell>
          <cell r="C68">
            <v>6</v>
          </cell>
          <cell r="D68">
            <v>223</v>
          </cell>
          <cell r="E68">
            <v>919</v>
          </cell>
          <cell r="F68">
            <v>4.12</v>
          </cell>
          <cell r="G68">
            <v>11</v>
          </cell>
          <cell r="H68">
            <v>153.16999999999999</v>
          </cell>
          <cell r="I68">
            <v>4</v>
          </cell>
          <cell r="J68">
            <v>2</v>
          </cell>
          <cell r="K68">
            <v>0</v>
          </cell>
          <cell r="L68">
            <v>67</v>
          </cell>
          <cell r="M68">
            <v>-5.7790512968390259E-2</v>
          </cell>
          <cell r="N68">
            <v>-6.6017441281606873E-2</v>
          </cell>
        </row>
        <row r="69">
          <cell r="B69" t="str">
            <v>North Carolina St.</v>
          </cell>
          <cell r="C69">
            <v>6</v>
          </cell>
          <cell r="D69">
            <v>210</v>
          </cell>
          <cell r="E69">
            <v>919</v>
          </cell>
          <cell r="F69">
            <v>4.38</v>
          </cell>
          <cell r="G69">
            <v>6</v>
          </cell>
          <cell r="H69">
            <v>153.16999999999999</v>
          </cell>
          <cell r="I69">
            <v>5</v>
          </cell>
          <cell r="J69">
            <v>1</v>
          </cell>
          <cell r="K69">
            <v>0</v>
          </cell>
          <cell r="L69">
            <v>67</v>
          </cell>
          <cell r="M69">
            <v>-5.7790512968390259E-2</v>
          </cell>
          <cell r="N69">
            <v>-0.35409354869225484</v>
          </cell>
        </row>
        <row r="70">
          <cell r="B70" t="str">
            <v>Tennessee</v>
          </cell>
          <cell r="C70">
            <v>6</v>
          </cell>
          <cell r="D70">
            <v>226</v>
          </cell>
          <cell r="E70">
            <v>921</v>
          </cell>
          <cell r="F70">
            <v>4.08</v>
          </cell>
          <cell r="G70">
            <v>11</v>
          </cell>
          <cell r="H70">
            <v>153.5</v>
          </cell>
          <cell r="I70">
            <v>2</v>
          </cell>
          <cell r="J70">
            <v>4</v>
          </cell>
          <cell r="K70">
            <v>0</v>
          </cell>
          <cell r="L70">
            <v>69</v>
          </cell>
          <cell r="M70">
            <v>-6.5239101412435233E-2</v>
          </cell>
          <cell r="N70">
            <v>-2.1698040141507106E-2</v>
          </cell>
        </row>
        <row r="71">
          <cell r="B71" t="str">
            <v>Central Mich.</v>
          </cell>
          <cell r="C71">
            <v>6</v>
          </cell>
          <cell r="D71">
            <v>220</v>
          </cell>
          <cell r="E71">
            <v>924</v>
          </cell>
          <cell r="F71">
            <v>4.2</v>
          </cell>
          <cell r="G71">
            <v>10</v>
          </cell>
          <cell r="H71">
            <v>154</v>
          </cell>
          <cell r="I71">
            <v>2</v>
          </cell>
          <cell r="J71">
            <v>4</v>
          </cell>
          <cell r="K71">
            <v>0</v>
          </cell>
          <cell r="L71">
            <v>70</v>
          </cell>
          <cell r="M71">
            <v>-7.6524841479169631E-2</v>
          </cell>
          <cell r="N71">
            <v>-0.15465624356180641</v>
          </cell>
        </row>
        <row r="72">
          <cell r="B72" t="str">
            <v>North Texas</v>
          </cell>
          <cell r="C72">
            <v>6</v>
          </cell>
          <cell r="D72">
            <v>209</v>
          </cell>
          <cell r="E72">
            <v>927</v>
          </cell>
          <cell r="F72">
            <v>4.4400000000000004</v>
          </cell>
          <cell r="G72">
            <v>11</v>
          </cell>
          <cell r="H72">
            <v>154.5</v>
          </cell>
          <cell r="I72">
            <v>1</v>
          </cell>
          <cell r="J72">
            <v>5</v>
          </cell>
          <cell r="K72">
            <v>0</v>
          </cell>
          <cell r="L72">
            <v>71</v>
          </cell>
          <cell r="M72">
            <v>-8.7810581545904015E-2</v>
          </cell>
          <cell r="N72">
            <v>-0.42057265040240499</v>
          </cell>
        </row>
        <row r="73">
          <cell r="B73" t="str">
            <v>North Carolina</v>
          </cell>
          <cell r="C73">
            <v>5</v>
          </cell>
          <cell r="D73">
            <v>179</v>
          </cell>
          <cell r="E73">
            <v>776</v>
          </cell>
          <cell r="F73">
            <v>4.34</v>
          </cell>
          <cell r="G73">
            <v>5</v>
          </cell>
          <cell r="H73">
            <v>155.19999999999999</v>
          </cell>
          <cell r="I73">
            <v>3</v>
          </cell>
          <cell r="J73">
            <v>2</v>
          </cell>
          <cell r="K73">
            <v>0</v>
          </cell>
          <cell r="L73">
            <v>72</v>
          </cell>
          <cell r="M73">
            <v>-0.10361061763933191</v>
          </cell>
          <cell r="N73">
            <v>-0.3097741475521551</v>
          </cell>
        </row>
        <row r="74">
          <cell r="B74" t="str">
            <v>Stanford</v>
          </cell>
          <cell r="C74">
            <v>6</v>
          </cell>
          <cell r="D74">
            <v>218</v>
          </cell>
          <cell r="E74">
            <v>943</v>
          </cell>
          <cell r="F74">
            <v>4.33</v>
          </cell>
          <cell r="G74">
            <v>10</v>
          </cell>
          <cell r="H74">
            <v>157.16999999999999</v>
          </cell>
          <cell r="I74">
            <v>5</v>
          </cell>
          <cell r="J74">
            <v>1</v>
          </cell>
          <cell r="K74">
            <v>0</v>
          </cell>
          <cell r="L74">
            <v>73</v>
          </cell>
          <cell r="M74">
            <v>-0.14807643350226538</v>
          </cell>
          <cell r="N74">
            <v>-0.29869429726713043</v>
          </cell>
        </row>
        <row r="75">
          <cell r="B75" t="str">
            <v>Tulane</v>
          </cell>
          <cell r="C75">
            <v>5</v>
          </cell>
          <cell r="D75">
            <v>205</v>
          </cell>
          <cell r="E75">
            <v>791</v>
          </cell>
          <cell r="F75">
            <v>3.86</v>
          </cell>
          <cell r="G75">
            <v>12</v>
          </cell>
          <cell r="H75">
            <v>158.19999999999999</v>
          </cell>
          <cell r="I75">
            <v>2</v>
          </cell>
          <cell r="J75">
            <v>3</v>
          </cell>
          <cell r="K75">
            <v>0</v>
          </cell>
          <cell r="L75">
            <v>74</v>
          </cell>
          <cell r="M75">
            <v>-0.17132505803973827</v>
          </cell>
          <cell r="N75">
            <v>0.22205866612904163</v>
          </cell>
        </row>
        <row r="76">
          <cell r="B76" t="str">
            <v>Utah St.</v>
          </cell>
          <cell r="C76">
            <v>6</v>
          </cell>
          <cell r="D76">
            <v>223</v>
          </cell>
          <cell r="E76">
            <v>959</v>
          </cell>
          <cell r="F76">
            <v>4.3</v>
          </cell>
          <cell r="G76">
            <v>13</v>
          </cell>
          <cell r="H76">
            <v>159.83000000000001</v>
          </cell>
          <cell r="I76">
            <v>2</v>
          </cell>
          <cell r="J76">
            <v>4</v>
          </cell>
          <cell r="K76">
            <v>0</v>
          </cell>
          <cell r="L76">
            <v>75</v>
          </cell>
          <cell r="M76">
            <v>-0.20811657065729292</v>
          </cell>
          <cell r="N76">
            <v>-0.26545474641205535</v>
          </cell>
        </row>
        <row r="77">
          <cell r="B77" t="str">
            <v>Maryland</v>
          </cell>
          <cell r="C77">
            <v>5</v>
          </cell>
          <cell r="D77">
            <v>218</v>
          </cell>
          <cell r="E77">
            <v>815</v>
          </cell>
          <cell r="F77">
            <v>3.74</v>
          </cell>
          <cell r="G77">
            <v>4</v>
          </cell>
          <cell r="H77">
            <v>163</v>
          </cell>
          <cell r="I77">
            <v>4</v>
          </cell>
          <cell r="J77">
            <v>1</v>
          </cell>
          <cell r="K77">
            <v>0</v>
          </cell>
          <cell r="L77">
            <v>76</v>
          </cell>
          <cell r="M77">
            <v>-0.27966816268038869</v>
          </cell>
          <cell r="N77">
            <v>0.35501686954934042</v>
          </cell>
        </row>
        <row r="78">
          <cell r="B78" t="str">
            <v>Clemson</v>
          </cell>
          <cell r="C78">
            <v>5</v>
          </cell>
          <cell r="D78">
            <v>207</v>
          </cell>
          <cell r="E78">
            <v>816</v>
          </cell>
          <cell r="F78">
            <v>3.94</v>
          </cell>
          <cell r="G78">
            <v>4</v>
          </cell>
          <cell r="H78">
            <v>163.19999999999999</v>
          </cell>
          <cell r="I78">
            <v>2</v>
          </cell>
          <cell r="J78">
            <v>3</v>
          </cell>
          <cell r="K78">
            <v>0</v>
          </cell>
          <cell r="L78">
            <v>77</v>
          </cell>
          <cell r="M78">
            <v>-0.28418245870708214</v>
          </cell>
          <cell r="N78">
            <v>0.13341986384884208</v>
          </cell>
        </row>
        <row r="79">
          <cell r="B79" t="str">
            <v>Akron</v>
          </cell>
          <cell r="C79">
            <v>6</v>
          </cell>
          <cell r="D79">
            <v>228</v>
          </cell>
          <cell r="E79">
            <v>980</v>
          </cell>
          <cell r="F79">
            <v>4.3</v>
          </cell>
          <cell r="G79">
            <v>11</v>
          </cell>
          <cell r="H79">
            <v>163.33000000000001</v>
          </cell>
          <cell r="I79">
            <v>0</v>
          </cell>
          <cell r="J79">
            <v>6</v>
          </cell>
          <cell r="K79">
            <v>0</v>
          </cell>
          <cell r="L79">
            <v>78</v>
          </cell>
          <cell r="M79">
            <v>-0.28711675112443363</v>
          </cell>
          <cell r="N79">
            <v>-0.26545474641205535</v>
          </cell>
        </row>
        <row r="80">
          <cell r="B80" t="str">
            <v>Oklahoma</v>
          </cell>
          <cell r="C80">
            <v>5</v>
          </cell>
          <cell r="D80">
            <v>187</v>
          </cell>
          <cell r="E80">
            <v>817</v>
          </cell>
          <cell r="F80">
            <v>4.37</v>
          </cell>
          <cell r="G80">
            <v>7</v>
          </cell>
          <cell r="H80">
            <v>163.4</v>
          </cell>
          <cell r="I80">
            <v>5</v>
          </cell>
          <cell r="J80">
            <v>0</v>
          </cell>
          <cell r="K80">
            <v>0</v>
          </cell>
          <cell r="L80">
            <v>79</v>
          </cell>
          <cell r="M80">
            <v>-0.28869675473377632</v>
          </cell>
          <cell r="N80">
            <v>-0.34301369840723017</v>
          </cell>
        </row>
        <row r="81">
          <cell r="B81" t="str">
            <v>Miami (FL)</v>
          </cell>
          <cell r="C81">
            <v>5</v>
          </cell>
          <cell r="D81">
            <v>205</v>
          </cell>
          <cell r="E81">
            <v>821</v>
          </cell>
          <cell r="F81">
            <v>4</v>
          </cell>
          <cell r="G81">
            <v>9</v>
          </cell>
          <cell r="H81">
            <v>164.2</v>
          </cell>
          <cell r="I81">
            <v>3</v>
          </cell>
          <cell r="J81">
            <v>2</v>
          </cell>
          <cell r="K81">
            <v>0</v>
          </cell>
          <cell r="L81">
            <v>80</v>
          </cell>
          <cell r="M81">
            <v>-0.30675393884055097</v>
          </cell>
          <cell r="N81">
            <v>6.6940762138692433E-2</v>
          </cell>
        </row>
        <row r="82">
          <cell r="B82" t="str">
            <v>Ball St.</v>
          </cell>
          <cell r="C82">
            <v>6</v>
          </cell>
          <cell r="D82">
            <v>218</v>
          </cell>
          <cell r="E82">
            <v>988</v>
          </cell>
          <cell r="F82">
            <v>4.53</v>
          </cell>
          <cell r="G82">
            <v>9</v>
          </cell>
          <cell r="H82">
            <v>164.67</v>
          </cell>
          <cell r="I82">
            <v>2</v>
          </cell>
          <cell r="J82">
            <v>4</v>
          </cell>
          <cell r="K82">
            <v>0</v>
          </cell>
          <cell r="L82">
            <v>81</v>
          </cell>
          <cell r="M82">
            <v>-0.31736253450328128</v>
          </cell>
          <cell r="N82">
            <v>-0.52029130296762927</v>
          </cell>
        </row>
        <row r="83">
          <cell r="B83" t="str">
            <v>Western Mich.</v>
          </cell>
          <cell r="C83">
            <v>5</v>
          </cell>
          <cell r="D83">
            <v>176</v>
          </cell>
          <cell r="E83">
            <v>840</v>
          </cell>
          <cell r="F83">
            <v>4.7699999999999996</v>
          </cell>
          <cell r="G83">
            <v>7</v>
          </cell>
          <cell r="H83">
            <v>168</v>
          </cell>
          <cell r="I83">
            <v>2</v>
          </cell>
          <cell r="J83">
            <v>3</v>
          </cell>
          <cell r="K83">
            <v>0</v>
          </cell>
          <cell r="L83">
            <v>82</v>
          </cell>
          <cell r="M83">
            <v>-0.39252556334773259</v>
          </cell>
          <cell r="N83">
            <v>-0.78620770980822685</v>
          </cell>
        </row>
        <row r="84">
          <cell r="B84" t="str">
            <v>FIU</v>
          </cell>
          <cell r="C84">
            <v>5</v>
          </cell>
          <cell r="D84">
            <v>188</v>
          </cell>
          <cell r="E84">
            <v>857</v>
          </cell>
          <cell r="F84">
            <v>4.5599999999999996</v>
          </cell>
          <cell r="G84">
            <v>11</v>
          </cell>
          <cell r="H84">
            <v>171.4</v>
          </cell>
          <cell r="I84">
            <v>1</v>
          </cell>
          <cell r="J84">
            <v>4</v>
          </cell>
          <cell r="K84">
            <v>0</v>
          </cell>
          <cell r="L84">
            <v>83</v>
          </cell>
          <cell r="M84">
            <v>-0.46926859580152658</v>
          </cell>
          <cell r="N84">
            <v>-0.55353085382270328</v>
          </cell>
        </row>
        <row r="85">
          <cell r="B85" t="str">
            <v>Navy</v>
          </cell>
          <cell r="C85">
            <v>5</v>
          </cell>
          <cell r="D85">
            <v>182</v>
          </cell>
          <cell r="E85">
            <v>857</v>
          </cell>
          <cell r="F85">
            <v>4.71</v>
          </cell>
          <cell r="G85">
            <v>6</v>
          </cell>
          <cell r="H85">
            <v>171.4</v>
          </cell>
          <cell r="I85">
            <v>3</v>
          </cell>
          <cell r="J85">
            <v>2</v>
          </cell>
          <cell r="K85">
            <v>0</v>
          </cell>
          <cell r="L85">
            <v>83</v>
          </cell>
          <cell r="M85">
            <v>-0.46926859580152658</v>
          </cell>
          <cell r="N85">
            <v>-0.7197286080980777</v>
          </cell>
        </row>
        <row r="86">
          <cell r="B86" t="str">
            <v>Hawaii</v>
          </cell>
          <cell r="C86">
            <v>6</v>
          </cell>
          <cell r="D86">
            <v>252</v>
          </cell>
          <cell r="E86">
            <v>1031</v>
          </cell>
          <cell r="F86">
            <v>4.09</v>
          </cell>
          <cell r="G86">
            <v>10</v>
          </cell>
          <cell r="H86">
            <v>171.83</v>
          </cell>
          <cell r="I86">
            <v>4</v>
          </cell>
          <cell r="J86">
            <v>2</v>
          </cell>
          <cell r="K86">
            <v>0</v>
          </cell>
          <cell r="L86">
            <v>85</v>
          </cell>
          <cell r="M86">
            <v>-0.47897433225891828</v>
          </cell>
          <cell r="N86">
            <v>-3.27778904265318E-2</v>
          </cell>
        </row>
        <row r="87">
          <cell r="B87" t="str">
            <v>Marshall</v>
          </cell>
          <cell r="C87">
            <v>5</v>
          </cell>
          <cell r="D87">
            <v>209</v>
          </cell>
          <cell r="E87">
            <v>869</v>
          </cell>
          <cell r="F87">
            <v>4.16</v>
          </cell>
          <cell r="G87">
            <v>10</v>
          </cell>
          <cell r="H87">
            <v>173.8</v>
          </cell>
          <cell r="I87">
            <v>1</v>
          </cell>
          <cell r="J87">
            <v>4</v>
          </cell>
          <cell r="K87">
            <v>0</v>
          </cell>
          <cell r="L87">
            <v>86</v>
          </cell>
          <cell r="M87">
            <v>-0.5234401481218518</v>
          </cell>
          <cell r="N87">
            <v>-0.11033684242170665</v>
          </cell>
        </row>
        <row r="88">
          <cell r="B88" t="str">
            <v>Louisiana Tech</v>
          </cell>
          <cell r="C88">
            <v>6</v>
          </cell>
          <cell r="D88">
            <v>250</v>
          </cell>
          <cell r="E88">
            <v>1044</v>
          </cell>
          <cell r="F88">
            <v>4.18</v>
          </cell>
          <cell r="G88">
            <v>6</v>
          </cell>
          <cell r="H88">
            <v>174</v>
          </cell>
          <cell r="I88">
            <v>2</v>
          </cell>
          <cell r="J88">
            <v>4</v>
          </cell>
          <cell r="K88">
            <v>0</v>
          </cell>
          <cell r="L88">
            <v>87</v>
          </cell>
          <cell r="M88">
            <v>-0.52795444414854531</v>
          </cell>
          <cell r="N88">
            <v>-0.13249654299175603</v>
          </cell>
        </row>
        <row r="89">
          <cell r="B89" t="str">
            <v>Oregon St.</v>
          </cell>
          <cell r="C89">
            <v>5</v>
          </cell>
          <cell r="D89">
            <v>199</v>
          </cell>
          <cell r="E89">
            <v>880</v>
          </cell>
          <cell r="F89">
            <v>4.42</v>
          </cell>
          <cell r="G89">
            <v>9</v>
          </cell>
          <cell r="H89">
            <v>176</v>
          </cell>
          <cell r="I89">
            <v>3</v>
          </cell>
          <cell r="J89">
            <v>2</v>
          </cell>
          <cell r="K89">
            <v>0</v>
          </cell>
          <cell r="L89">
            <v>88</v>
          </cell>
          <cell r="M89">
            <v>-0.57309740441548285</v>
          </cell>
          <cell r="N89">
            <v>-0.39841294983235465</v>
          </cell>
        </row>
        <row r="90">
          <cell r="B90" t="str">
            <v>Air Force</v>
          </cell>
          <cell r="C90">
            <v>6</v>
          </cell>
          <cell r="D90">
            <v>234</v>
          </cell>
          <cell r="E90">
            <v>1064</v>
          </cell>
          <cell r="F90">
            <v>4.55</v>
          </cell>
          <cell r="G90">
            <v>10</v>
          </cell>
          <cell r="H90">
            <v>177.33</v>
          </cell>
          <cell r="I90">
            <v>5</v>
          </cell>
          <cell r="J90">
            <v>1</v>
          </cell>
          <cell r="K90">
            <v>0</v>
          </cell>
          <cell r="L90">
            <v>89</v>
          </cell>
          <cell r="M90">
            <v>-0.60311747299299656</v>
          </cell>
          <cell r="N90">
            <v>-0.54245100353767861</v>
          </cell>
        </row>
        <row r="91">
          <cell r="B91" t="str">
            <v>Memphis</v>
          </cell>
          <cell r="C91">
            <v>6</v>
          </cell>
          <cell r="D91">
            <v>222</v>
          </cell>
          <cell r="E91">
            <v>1074</v>
          </cell>
          <cell r="F91">
            <v>4.84</v>
          </cell>
          <cell r="G91">
            <v>14</v>
          </cell>
          <cell r="H91">
            <v>179</v>
          </cell>
          <cell r="I91">
            <v>1</v>
          </cell>
          <cell r="J91">
            <v>5</v>
          </cell>
          <cell r="K91">
            <v>0</v>
          </cell>
          <cell r="L91">
            <v>90</v>
          </cell>
          <cell r="M91">
            <v>-0.64081184481588915</v>
          </cell>
          <cell r="N91">
            <v>-0.86376666180340167</v>
          </cell>
        </row>
        <row r="92">
          <cell r="B92" t="str">
            <v>Temple</v>
          </cell>
          <cell r="C92">
            <v>6</v>
          </cell>
          <cell r="D92">
            <v>260</v>
          </cell>
          <cell r="E92">
            <v>1082</v>
          </cell>
          <cell r="F92">
            <v>4.16</v>
          </cell>
          <cell r="G92">
            <v>10</v>
          </cell>
          <cell r="H92">
            <v>180.33</v>
          </cell>
          <cell r="I92">
            <v>4</v>
          </cell>
          <cell r="J92">
            <v>2</v>
          </cell>
          <cell r="K92">
            <v>0</v>
          </cell>
          <cell r="L92">
            <v>91</v>
          </cell>
          <cell r="M92">
            <v>-0.67083191339340298</v>
          </cell>
          <cell r="N92">
            <v>-0.11033684242170665</v>
          </cell>
        </row>
        <row r="93">
          <cell r="B93" t="str">
            <v>UCLA</v>
          </cell>
          <cell r="C93">
            <v>6</v>
          </cell>
          <cell r="D93">
            <v>242</v>
          </cell>
          <cell r="E93">
            <v>1094</v>
          </cell>
          <cell r="F93">
            <v>4.5199999999999996</v>
          </cell>
          <cell r="G93">
            <v>10</v>
          </cell>
          <cell r="H93">
            <v>182.33</v>
          </cell>
          <cell r="I93">
            <v>3</v>
          </cell>
          <cell r="J93">
            <v>3</v>
          </cell>
          <cell r="K93">
            <v>0</v>
          </cell>
          <cell r="L93">
            <v>92</v>
          </cell>
          <cell r="M93">
            <v>-0.71597487366034052</v>
          </cell>
          <cell r="N93">
            <v>-0.50921145268260359</v>
          </cell>
        </row>
        <row r="94">
          <cell r="B94" t="str">
            <v>Vanderbilt</v>
          </cell>
          <cell r="C94">
            <v>5</v>
          </cell>
          <cell r="D94">
            <v>222</v>
          </cell>
          <cell r="E94">
            <v>919</v>
          </cell>
          <cell r="F94">
            <v>4.1399999999999997</v>
          </cell>
          <cell r="G94">
            <v>7</v>
          </cell>
          <cell r="H94">
            <v>183.8</v>
          </cell>
          <cell r="I94">
            <v>2</v>
          </cell>
          <cell r="J94">
            <v>3</v>
          </cell>
          <cell r="K94">
            <v>0</v>
          </cell>
          <cell r="L94">
            <v>93</v>
          </cell>
          <cell r="M94">
            <v>-0.7491549494565396</v>
          </cell>
          <cell r="N94">
            <v>-8.817714185165626E-2</v>
          </cell>
        </row>
        <row r="95">
          <cell r="B95" t="str">
            <v>Middle Tenn.</v>
          </cell>
          <cell r="C95">
            <v>5</v>
          </cell>
          <cell r="D95">
            <v>234</v>
          </cell>
          <cell r="E95">
            <v>927</v>
          </cell>
          <cell r="F95">
            <v>3.96</v>
          </cell>
          <cell r="G95">
            <v>9</v>
          </cell>
          <cell r="H95">
            <v>185.4</v>
          </cell>
          <cell r="I95">
            <v>2</v>
          </cell>
          <cell r="J95">
            <v>3</v>
          </cell>
          <cell r="K95">
            <v>0</v>
          </cell>
          <cell r="L95">
            <v>94</v>
          </cell>
          <cell r="M95">
            <v>-0.78526931767008956</v>
          </cell>
          <cell r="N95">
            <v>0.11126016327879219</v>
          </cell>
        </row>
        <row r="96">
          <cell r="B96" t="str">
            <v>Kansas</v>
          </cell>
          <cell r="C96">
            <v>5</v>
          </cell>
          <cell r="D96">
            <v>200</v>
          </cell>
          <cell r="E96">
            <v>938</v>
          </cell>
          <cell r="F96">
            <v>4.6900000000000004</v>
          </cell>
          <cell r="G96">
            <v>7</v>
          </cell>
          <cell r="H96">
            <v>187.6</v>
          </cell>
          <cell r="I96">
            <v>2</v>
          </cell>
          <cell r="J96">
            <v>3</v>
          </cell>
          <cell r="K96">
            <v>0</v>
          </cell>
          <cell r="L96">
            <v>95</v>
          </cell>
          <cell r="M96">
            <v>-0.83492657396372061</v>
          </cell>
          <cell r="N96">
            <v>-0.69756890752802836</v>
          </cell>
        </row>
        <row r="97">
          <cell r="B97" t="str">
            <v>Fresno St.</v>
          </cell>
          <cell r="C97">
            <v>5</v>
          </cell>
          <cell r="D97">
            <v>192</v>
          </cell>
          <cell r="E97">
            <v>944</v>
          </cell>
          <cell r="F97">
            <v>4.92</v>
          </cell>
          <cell r="G97">
            <v>11</v>
          </cell>
          <cell r="H97">
            <v>188.8</v>
          </cell>
          <cell r="I97">
            <v>3</v>
          </cell>
          <cell r="J97">
            <v>2</v>
          </cell>
          <cell r="K97">
            <v>0</v>
          </cell>
          <cell r="L97">
            <v>96</v>
          </cell>
          <cell r="M97">
            <v>-0.86201235012388355</v>
          </cell>
          <cell r="N97">
            <v>-0.95240546408360127</v>
          </cell>
        </row>
        <row r="98">
          <cell r="B98" t="str">
            <v>Kentucky</v>
          </cell>
          <cell r="C98">
            <v>6</v>
          </cell>
          <cell r="D98">
            <v>238</v>
          </cell>
          <cell r="E98">
            <v>1142</v>
          </cell>
          <cell r="F98">
            <v>4.8</v>
          </cell>
          <cell r="G98">
            <v>15</v>
          </cell>
          <cell r="H98">
            <v>190.33</v>
          </cell>
          <cell r="I98">
            <v>3</v>
          </cell>
          <cell r="J98">
            <v>3</v>
          </cell>
          <cell r="K98">
            <v>0</v>
          </cell>
          <cell r="L98">
            <v>97</v>
          </cell>
          <cell r="M98">
            <v>-0.89654671472809078</v>
          </cell>
          <cell r="N98">
            <v>-0.81944726066330198</v>
          </cell>
        </row>
        <row r="99">
          <cell r="B99" t="str">
            <v>Indiana</v>
          </cell>
          <cell r="C99">
            <v>5</v>
          </cell>
          <cell r="D99">
            <v>163</v>
          </cell>
          <cell r="E99">
            <v>958</v>
          </cell>
          <cell r="F99">
            <v>5.88</v>
          </cell>
          <cell r="G99">
            <v>7</v>
          </cell>
          <cell r="H99">
            <v>191.6</v>
          </cell>
          <cell r="I99">
            <v>3</v>
          </cell>
          <cell r="J99">
            <v>2</v>
          </cell>
          <cell r="K99">
            <v>0</v>
          </cell>
          <cell r="L99">
            <v>98</v>
          </cell>
          <cell r="M99">
            <v>-0.92521249449759568</v>
          </cell>
          <cell r="N99">
            <v>-2.0160710914459945</v>
          </cell>
        </row>
        <row r="100">
          <cell r="B100" t="str">
            <v>East Carolina</v>
          </cell>
          <cell r="C100">
            <v>5</v>
          </cell>
          <cell r="D100">
            <v>210</v>
          </cell>
          <cell r="E100">
            <v>960</v>
          </cell>
          <cell r="F100">
            <v>4.57</v>
          </cell>
          <cell r="G100">
            <v>11</v>
          </cell>
          <cell r="H100">
            <v>192</v>
          </cell>
          <cell r="I100">
            <v>3</v>
          </cell>
          <cell r="J100">
            <v>2</v>
          </cell>
          <cell r="K100">
            <v>0</v>
          </cell>
          <cell r="L100">
            <v>99</v>
          </cell>
          <cell r="M100">
            <v>-0.93424108655098337</v>
          </cell>
          <cell r="N100">
            <v>-0.56461070410772907</v>
          </cell>
        </row>
        <row r="101">
          <cell r="B101" t="str">
            <v>Minnesota</v>
          </cell>
          <cell r="C101">
            <v>6</v>
          </cell>
          <cell r="D101">
            <v>206</v>
          </cell>
          <cell r="E101">
            <v>1178</v>
          </cell>
          <cell r="F101">
            <v>5.72</v>
          </cell>
          <cell r="G101">
            <v>15</v>
          </cell>
          <cell r="H101">
            <v>196.33</v>
          </cell>
          <cell r="I101">
            <v>1</v>
          </cell>
          <cell r="J101">
            <v>5</v>
          </cell>
          <cell r="K101">
            <v>0</v>
          </cell>
          <cell r="L101">
            <v>100</v>
          </cell>
          <cell r="M101">
            <v>-1.0319755955289034</v>
          </cell>
          <cell r="N101">
            <v>-1.8387934868855955</v>
          </cell>
        </row>
        <row r="102">
          <cell r="B102" t="str">
            <v>Wake Forest</v>
          </cell>
          <cell r="C102">
            <v>6</v>
          </cell>
          <cell r="D102">
            <v>239</v>
          </cell>
          <cell r="E102">
            <v>1186</v>
          </cell>
          <cell r="F102">
            <v>4.96</v>
          </cell>
          <cell r="G102">
            <v>11</v>
          </cell>
          <cell r="H102">
            <v>197.67</v>
          </cell>
          <cell r="I102">
            <v>2</v>
          </cell>
          <cell r="J102">
            <v>4</v>
          </cell>
          <cell r="K102">
            <v>0</v>
          </cell>
          <cell r="L102">
            <v>101</v>
          </cell>
          <cell r="M102">
            <v>-1.062221378907751</v>
          </cell>
          <cell r="N102">
            <v>-0.99672486522370096</v>
          </cell>
        </row>
        <row r="103">
          <cell r="B103" t="str">
            <v>Iowa St.</v>
          </cell>
          <cell r="C103">
            <v>6</v>
          </cell>
          <cell r="D103">
            <v>247</v>
          </cell>
          <cell r="E103">
            <v>1209</v>
          </cell>
          <cell r="F103">
            <v>4.8899999999999997</v>
          </cell>
          <cell r="G103">
            <v>11</v>
          </cell>
          <cell r="H103">
            <v>201.5</v>
          </cell>
          <cell r="I103">
            <v>3</v>
          </cell>
          <cell r="J103">
            <v>3</v>
          </cell>
          <cell r="K103">
            <v>0</v>
          </cell>
          <cell r="L103">
            <v>102</v>
          </cell>
          <cell r="M103">
            <v>-1.1486701478189367</v>
          </cell>
          <cell r="N103">
            <v>-0.91916591322852614</v>
          </cell>
        </row>
        <row r="104">
          <cell r="B104" t="str">
            <v>New Mexico</v>
          </cell>
          <cell r="C104">
            <v>6</v>
          </cell>
          <cell r="D104">
            <v>257</v>
          </cell>
          <cell r="E104">
            <v>1223</v>
          </cell>
          <cell r="F104">
            <v>4.76</v>
          </cell>
          <cell r="G104">
            <v>16</v>
          </cell>
          <cell r="H104">
            <v>203.83</v>
          </cell>
          <cell r="I104">
            <v>0</v>
          </cell>
          <cell r="J104">
            <v>6</v>
          </cell>
          <cell r="K104">
            <v>0</v>
          </cell>
          <cell r="L104">
            <v>103</v>
          </cell>
          <cell r="M104">
            <v>-1.2012616965299194</v>
          </cell>
          <cell r="N104">
            <v>-0.77512785952320218</v>
          </cell>
        </row>
        <row r="105">
          <cell r="B105" t="str">
            <v>San Jose St.</v>
          </cell>
          <cell r="C105">
            <v>6</v>
          </cell>
          <cell r="D105">
            <v>221</v>
          </cell>
          <cell r="E105">
            <v>1224</v>
          </cell>
          <cell r="F105">
            <v>5.54</v>
          </cell>
          <cell r="G105">
            <v>17</v>
          </cell>
          <cell r="H105">
            <v>204</v>
          </cell>
          <cell r="I105">
            <v>1</v>
          </cell>
          <cell r="J105">
            <v>5</v>
          </cell>
          <cell r="K105">
            <v>0</v>
          </cell>
          <cell r="L105">
            <v>104</v>
          </cell>
          <cell r="M105">
            <v>-1.2050988481526088</v>
          </cell>
          <cell r="N105">
            <v>-1.6393561817551472</v>
          </cell>
        </row>
        <row r="106">
          <cell r="B106" t="str">
            <v>UNLV</v>
          </cell>
          <cell r="C106">
            <v>6</v>
          </cell>
          <cell r="D106">
            <v>238</v>
          </cell>
          <cell r="E106">
            <v>1238</v>
          </cell>
          <cell r="F106">
            <v>5.2</v>
          </cell>
          <cell r="G106">
            <v>17</v>
          </cell>
          <cell r="H106">
            <v>206.33</v>
          </cell>
          <cell r="I106">
            <v>1</v>
          </cell>
          <cell r="J106">
            <v>5</v>
          </cell>
          <cell r="K106">
            <v>0</v>
          </cell>
          <cell r="L106">
            <v>105</v>
          </cell>
          <cell r="M106">
            <v>-1.2576903968635913</v>
          </cell>
          <cell r="N106">
            <v>-1.2626412720642997</v>
          </cell>
        </row>
        <row r="107">
          <cell r="B107" t="str">
            <v>Washington</v>
          </cell>
          <cell r="C107">
            <v>5</v>
          </cell>
          <cell r="D107">
            <v>194</v>
          </cell>
          <cell r="E107">
            <v>1038</v>
          </cell>
          <cell r="F107">
            <v>5.35</v>
          </cell>
          <cell r="G107">
            <v>12</v>
          </cell>
          <cell r="H107">
            <v>207.6</v>
          </cell>
          <cell r="I107">
            <v>2</v>
          </cell>
          <cell r="J107">
            <v>3</v>
          </cell>
          <cell r="K107">
            <v>0</v>
          </cell>
          <cell r="L107">
            <v>106</v>
          </cell>
          <cell r="M107">
            <v>-1.2863561766330962</v>
          </cell>
          <cell r="N107">
            <v>-1.4288390263396731</v>
          </cell>
        </row>
        <row r="108">
          <cell r="B108" t="str">
            <v>Duke</v>
          </cell>
          <cell r="C108">
            <v>5</v>
          </cell>
          <cell r="D108">
            <v>214</v>
          </cell>
          <cell r="E108">
            <v>1041</v>
          </cell>
          <cell r="F108">
            <v>4.8600000000000003</v>
          </cell>
          <cell r="G108">
            <v>13</v>
          </cell>
          <cell r="H108">
            <v>208.2</v>
          </cell>
          <cell r="I108">
            <v>1</v>
          </cell>
          <cell r="J108">
            <v>4</v>
          </cell>
          <cell r="K108">
            <v>0</v>
          </cell>
          <cell r="L108">
            <v>107</v>
          </cell>
          <cell r="M108">
            <v>-1.2998990647131774</v>
          </cell>
          <cell r="N108">
            <v>-0.88592636237345213</v>
          </cell>
        </row>
        <row r="109">
          <cell r="B109" t="str">
            <v>Fla. Atlantic</v>
          </cell>
          <cell r="C109">
            <v>5</v>
          </cell>
          <cell r="D109">
            <v>210</v>
          </cell>
          <cell r="E109">
            <v>1043</v>
          </cell>
          <cell r="F109">
            <v>4.97</v>
          </cell>
          <cell r="G109">
            <v>9</v>
          </cell>
          <cell r="H109">
            <v>208.6</v>
          </cell>
          <cell r="I109">
            <v>1</v>
          </cell>
          <cell r="J109">
            <v>4</v>
          </cell>
          <cell r="K109">
            <v>0</v>
          </cell>
          <cell r="L109">
            <v>108</v>
          </cell>
          <cell r="M109">
            <v>-1.3089276567665651</v>
          </cell>
          <cell r="N109">
            <v>-1.0078047155087257</v>
          </cell>
        </row>
        <row r="110">
          <cell r="B110" t="str">
            <v>Virginia</v>
          </cell>
          <cell r="C110">
            <v>5</v>
          </cell>
          <cell r="D110">
            <v>212</v>
          </cell>
          <cell r="E110">
            <v>1050</v>
          </cell>
          <cell r="F110">
            <v>4.95</v>
          </cell>
          <cell r="G110">
            <v>8</v>
          </cell>
          <cell r="H110">
            <v>210</v>
          </cell>
          <cell r="I110">
            <v>2</v>
          </cell>
          <cell r="J110">
            <v>3</v>
          </cell>
          <cell r="K110">
            <v>0</v>
          </cell>
          <cell r="L110">
            <v>109</v>
          </cell>
          <cell r="M110">
            <v>-1.3405277289534214</v>
          </cell>
          <cell r="N110">
            <v>-0.98564501493867629</v>
          </cell>
        </row>
        <row r="111">
          <cell r="B111" t="str">
            <v>Colorado St.</v>
          </cell>
          <cell r="C111">
            <v>6</v>
          </cell>
          <cell r="D111">
            <v>249</v>
          </cell>
          <cell r="E111">
            <v>1265</v>
          </cell>
          <cell r="F111">
            <v>5.08</v>
          </cell>
          <cell r="G111">
            <v>11</v>
          </cell>
          <cell r="H111">
            <v>210.83</v>
          </cell>
          <cell r="I111">
            <v>1</v>
          </cell>
          <cell r="J111">
            <v>5</v>
          </cell>
          <cell r="K111">
            <v>0</v>
          </cell>
          <cell r="L111">
            <v>110</v>
          </cell>
          <cell r="M111">
            <v>-1.3592620574642007</v>
          </cell>
          <cell r="N111">
            <v>-1.1296830686440003</v>
          </cell>
        </row>
        <row r="112">
          <cell r="B112" t="str">
            <v>Western Ky.</v>
          </cell>
          <cell r="C112">
            <v>5</v>
          </cell>
          <cell r="D112">
            <v>186</v>
          </cell>
          <cell r="E112">
            <v>1056</v>
          </cell>
          <cell r="F112">
            <v>5.68</v>
          </cell>
          <cell r="G112">
            <v>19</v>
          </cell>
          <cell r="H112">
            <v>211.2</v>
          </cell>
          <cell r="I112">
            <v>0</v>
          </cell>
          <cell r="J112">
            <v>5</v>
          </cell>
          <cell r="K112">
            <v>0</v>
          </cell>
          <cell r="L112">
            <v>111</v>
          </cell>
          <cell r="M112">
            <v>-1.3676135051135838</v>
          </cell>
          <cell r="N112">
            <v>-1.7944740857454959</v>
          </cell>
        </row>
        <row r="113">
          <cell r="B113" t="str">
            <v>Houston</v>
          </cell>
          <cell r="C113">
            <v>5</v>
          </cell>
          <cell r="D113">
            <v>218</v>
          </cell>
          <cell r="E113">
            <v>1060</v>
          </cell>
          <cell r="F113">
            <v>4.8600000000000003</v>
          </cell>
          <cell r="G113">
            <v>13</v>
          </cell>
          <cell r="H113">
            <v>212</v>
          </cell>
          <cell r="I113">
            <v>3</v>
          </cell>
          <cell r="J113">
            <v>2</v>
          </cell>
          <cell r="K113">
            <v>0</v>
          </cell>
          <cell r="L113">
            <v>112</v>
          </cell>
          <cell r="M113">
            <v>-1.385670689220359</v>
          </cell>
          <cell r="N113">
            <v>-0.88592636237345213</v>
          </cell>
        </row>
        <row r="114">
          <cell r="B114" t="str">
            <v>BYU</v>
          </cell>
          <cell r="C114">
            <v>6</v>
          </cell>
          <cell r="D114">
            <v>264</v>
          </cell>
          <cell r="E114">
            <v>1349</v>
          </cell>
          <cell r="F114">
            <v>5.1100000000000003</v>
          </cell>
          <cell r="G114">
            <v>13</v>
          </cell>
          <cell r="H114">
            <v>224.83</v>
          </cell>
          <cell r="I114">
            <v>2</v>
          </cell>
          <cell r="J114">
            <v>4</v>
          </cell>
          <cell r="K114">
            <v>0</v>
          </cell>
          <cell r="L114">
            <v>113</v>
          </cell>
          <cell r="M114">
            <v>-1.6752627793327637</v>
          </cell>
          <cell r="N114">
            <v>-1.1629226194990754</v>
          </cell>
        </row>
        <row r="115">
          <cell r="B115" t="str">
            <v>New Mexico St.</v>
          </cell>
          <cell r="C115">
            <v>5</v>
          </cell>
          <cell r="D115">
            <v>200</v>
          </cell>
          <cell r="E115">
            <v>1143</v>
          </cell>
          <cell r="F115">
            <v>5.72</v>
          </cell>
          <cell r="G115">
            <v>14</v>
          </cell>
          <cell r="H115">
            <v>228.6</v>
          </cell>
          <cell r="I115">
            <v>1</v>
          </cell>
          <cell r="J115">
            <v>4</v>
          </cell>
          <cell r="K115">
            <v>0</v>
          </cell>
          <cell r="L115">
            <v>114</v>
          </cell>
          <cell r="M115">
            <v>-1.7603572594359407</v>
          </cell>
          <cell r="N115">
            <v>-1.8387934868855955</v>
          </cell>
        </row>
        <row r="116">
          <cell r="B116" t="str">
            <v>Arkansas St.</v>
          </cell>
          <cell r="C116">
            <v>6</v>
          </cell>
          <cell r="D116">
            <v>259</v>
          </cell>
          <cell r="E116">
            <v>1383</v>
          </cell>
          <cell r="F116">
            <v>5.34</v>
          </cell>
          <cell r="G116">
            <v>10</v>
          </cell>
          <cell r="H116">
            <v>230.5</v>
          </cell>
          <cell r="I116">
            <v>2</v>
          </cell>
          <cell r="J116">
            <v>4</v>
          </cell>
          <cell r="K116">
            <v>0</v>
          </cell>
          <cell r="L116">
            <v>115</v>
          </cell>
          <cell r="M116">
            <v>-1.8032430716895316</v>
          </cell>
          <cell r="N116">
            <v>-1.4177591760546484</v>
          </cell>
        </row>
        <row r="117">
          <cell r="B117" t="str">
            <v>Kansas St.</v>
          </cell>
          <cell r="C117">
            <v>5</v>
          </cell>
          <cell r="D117">
            <v>212</v>
          </cell>
          <cell r="E117">
            <v>1233</v>
          </cell>
          <cell r="F117">
            <v>5.82</v>
          </cell>
          <cell r="G117">
            <v>8</v>
          </cell>
          <cell r="H117">
            <v>246.6</v>
          </cell>
          <cell r="I117">
            <v>4</v>
          </cell>
          <cell r="J117">
            <v>1</v>
          </cell>
          <cell r="K117">
            <v>0</v>
          </cell>
          <cell r="L117">
            <v>116</v>
          </cell>
          <cell r="M117">
            <v>-2.1666439018383787</v>
          </cell>
          <cell r="N117">
            <v>-1.9495919897358456</v>
          </cell>
        </row>
        <row r="118">
          <cell r="B118" t="str">
            <v>Wyoming</v>
          </cell>
          <cell r="C118">
            <v>6</v>
          </cell>
          <cell r="D118">
            <v>278</v>
          </cell>
          <cell r="E118">
            <v>1499</v>
          </cell>
          <cell r="F118">
            <v>5.39</v>
          </cell>
          <cell r="G118">
            <v>15</v>
          </cell>
          <cell r="H118">
            <v>249.83</v>
          </cell>
          <cell r="I118">
            <v>2</v>
          </cell>
          <cell r="J118">
            <v>4</v>
          </cell>
          <cell r="K118">
            <v>0</v>
          </cell>
          <cell r="L118">
            <v>117</v>
          </cell>
          <cell r="M118">
            <v>-2.2395497826694832</v>
          </cell>
          <cell r="N118">
            <v>-1.4731584274797729</v>
          </cell>
        </row>
        <row r="119">
          <cell r="B119" t="str">
            <v>Eastern Mich.</v>
          </cell>
          <cell r="C119">
            <v>6</v>
          </cell>
          <cell r="D119">
            <v>260</v>
          </cell>
          <cell r="E119">
            <v>1500</v>
          </cell>
          <cell r="F119">
            <v>5.77</v>
          </cell>
          <cell r="G119">
            <v>22</v>
          </cell>
          <cell r="H119">
            <v>250</v>
          </cell>
          <cell r="I119">
            <v>0</v>
          </cell>
          <cell r="J119">
            <v>6</v>
          </cell>
          <cell r="K119">
            <v>0</v>
          </cell>
          <cell r="L119">
            <v>118</v>
          </cell>
          <cell r="M119">
            <v>-2.2433869342921726</v>
          </cell>
          <cell r="N119">
            <v>-1.89419273831072</v>
          </cell>
        </row>
        <row r="120">
          <cell r="B120" t="str">
            <v>Bowling Green</v>
          </cell>
          <cell r="C120">
            <v>6</v>
          </cell>
          <cell r="D120">
            <v>259</v>
          </cell>
          <cell r="E120">
            <v>1505</v>
          </cell>
          <cell r="F120">
            <v>5.81</v>
          </cell>
          <cell r="G120">
            <v>17</v>
          </cell>
          <cell r="H120">
            <v>250.83</v>
          </cell>
          <cell r="I120">
            <v>1</v>
          </cell>
          <cell r="J120">
            <v>5</v>
          </cell>
          <cell r="K120">
            <v>0</v>
          </cell>
          <cell r="L120">
            <v>119</v>
          </cell>
          <cell r="M120">
            <v>-2.2621212628029519</v>
          </cell>
          <cell r="N120">
            <v>-1.9385121394508198</v>
          </cell>
        </row>
        <row r="121">
          <cell r="B121" t="str">
            <v>Washington St.</v>
          </cell>
          <cell r="C121">
            <v>6</v>
          </cell>
          <cell r="D121">
            <v>237</v>
          </cell>
          <cell r="E121">
            <v>1528</v>
          </cell>
          <cell r="F121">
            <v>6.45</v>
          </cell>
          <cell r="G121">
            <v>16</v>
          </cell>
          <cell r="H121">
            <v>254.67</v>
          </cell>
          <cell r="I121">
            <v>1</v>
          </cell>
          <cell r="J121">
            <v>5</v>
          </cell>
          <cell r="K121">
            <v>0</v>
          </cell>
          <cell r="L121">
            <v>120</v>
          </cell>
          <cell r="M121">
            <v>-2.3487957465154716</v>
          </cell>
          <cell r="N121">
            <v>-2.6476225576924159</v>
          </cell>
        </row>
      </sheetData>
      <sheetData sheetId="13">
        <row r="2">
          <cell r="B2" t="str">
            <v>Nevada</v>
          </cell>
          <cell r="C2">
            <v>74</v>
          </cell>
          <cell r="D2">
            <v>48</v>
          </cell>
          <cell r="E2">
            <v>64.86</v>
          </cell>
          <cell r="F2">
            <v>1</v>
          </cell>
          <cell r="G2">
            <v>3.1866373936287831</v>
          </cell>
        </row>
        <row r="3">
          <cell r="B3" t="str">
            <v>Stanford</v>
          </cell>
          <cell r="C3">
            <v>72</v>
          </cell>
          <cell r="D3">
            <v>43</v>
          </cell>
          <cell r="E3">
            <v>59.72</v>
          </cell>
          <cell r="F3">
            <v>2</v>
          </cell>
          <cell r="G3">
            <v>2.5062778346243615</v>
          </cell>
        </row>
        <row r="4">
          <cell r="B4" t="str">
            <v>South Carolina</v>
          </cell>
          <cell r="C4">
            <v>58</v>
          </cell>
          <cell r="D4">
            <v>32</v>
          </cell>
          <cell r="E4">
            <v>55.17</v>
          </cell>
          <cell r="F4">
            <v>3</v>
          </cell>
          <cell r="G4">
            <v>1.9040140226651951</v>
          </cell>
        </row>
        <row r="5">
          <cell r="B5" t="str">
            <v>Air Force</v>
          </cell>
          <cell r="C5">
            <v>88</v>
          </cell>
          <cell r="D5">
            <v>48</v>
          </cell>
          <cell r="E5">
            <v>54.55</v>
          </cell>
          <cell r="F5">
            <v>4</v>
          </cell>
          <cell r="G5">
            <v>1.8219473054311981</v>
          </cell>
        </row>
        <row r="6">
          <cell r="B6" t="str">
            <v>TCU</v>
          </cell>
          <cell r="C6">
            <v>67</v>
          </cell>
          <cell r="D6">
            <v>36</v>
          </cell>
          <cell r="E6">
            <v>53.73</v>
          </cell>
          <cell r="F6">
            <v>5</v>
          </cell>
          <cell r="G6">
            <v>1.7134074536055899</v>
          </cell>
        </row>
        <row r="7">
          <cell r="B7" t="str">
            <v>Southern California</v>
          </cell>
          <cell r="C7">
            <v>71</v>
          </cell>
          <cell r="D7">
            <v>38</v>
          </cell>
          <cell r="E7">
            <v>53.52</v>
          </cell>
          <cell r="F7">
            <v>6</v>
          </cell>
          <cell r="G7">
            <v>1.6856106622843985</v>
          </cell>
        </row>
        <row r="8">
          <cell r="B8" t="str">
            <v>Utah</v>
          </cell>
          <cell r="C8">
            <v>62</v>
          </cell>
          <cell r="D8">
            <v>33</v>
          </cell>
          <cell r="E8">
            <v>53.23</v>
          </cell>
          <cell r="F8">
            <v>7</v>
          </cell>
          <cell r="G8">
            <v>1.6472246171265608</v>
          </cell>
        </row>
        <row r="9">
          <cell r="B9" t="str">
            <v>UTEP</v>
          </cell>
          <cell r="C9">
            <v>85</v>
          </cell>
          <cell r="D9">
            <v>45</v>
          </cell>
          <cell r="E9">
            <v>52.94</v>
          </cell>
          <cell r="F9">
            <v>8</v>
          </cell>
          <cell r="G9">
            <v>1.6088385719687237</v>
          </cell>
        </row>
        <row r="10">
          <cell r="B10" t="str">
            <v>Northern Ill.</v>
          </cell>
          <cell r="C10">
            <v>82</v>
          </cell>
          <cell r="D10">
            <v>43</v>
          </cell>
          <cell r="E10">
            <v>52.44</v>
          </cell>
          <cell r="F10">
            <v>9</v>
          </cell>
          <cell r="G10">
            <v>1.5426557354896944</v>
          </cell>
        </row>
        <row r="11">
          <cell r="B11" t="str">
            <v>Wisconsin</v>
          </cell>
          <cell r="C11">
            <v>67</v>
          </cell>
          <cell r="D11">
            <v>35</v>
          </cell>
          <cell r="E11">
            <v>52.24</v>
          </cell>
          <cell r="F11">
            <v>10</v>
          </cell>
          <cell r="G11">
            <v>1.5161826008980832</v>
          </cell>
        </row>
        <row r="12">
          <cell r="B12" t="str">
            <v>Houston</v>
          </cell>
          <cell r="C12">
            <v>64</v>
          </cell>
          <cell r="D12">
            <v>33</v>
          </cell>
          <cell r="E12">
            <v>51.56</v>
          </cell>
          <cell r="F12">
            <v>11</v>
          </cell>
          <cell r="G12">
            <v>1.4261739432866034</v>
          </cell>
        </row>
        <row r="13">
          <cell r="B13" t="str">
            <v>Indiana</v>
          </cell>
          <cell r="C13">
            <v>67</v>
          </cell>
          <cell r="D13">
            <v>34</v>
          </cell>
          <cell r="E13">
            <v>50.75</v>
          </cell>
          <cell r="F13">
            <v>12</v>
          </cell>
          <cell r="G13">
            <v>1.3189577481905757</v>
          </cell>
        </row>
        <row r="14">
          <cell r="B14" t="str">
            <v>Florida St.</v>
          </cell>
          <cell r="C14">
            <v>75</v>
          </cell>
          <cell r="D14">
            <v>38</v>
          </cell>
          <cell r="E14">
            <v>50.67</v>
          </cell>
          <cell r="F14">
            <v>13</v>
          </cell>
          <cell r="G14">
            <v>1.3083684943539311</v>
          </cell>
        </row>
        <row r="15">
          <cell r="B15" t="str">
            <v>Mississippi St.</v>
          </cell>
          <cell r="C15">
            <v>79</v>
          </cell>
          <cell r="D15">
            <v>40</v>
          </cell>
          <cell r="E15">
            <v>50.63</v>
          </cell>
          <cell r="F15">
            <v>14</v>
          </cell>
          <cell r="G15">
            <v>1.3030738674356088</v>
          </cell>
        </row>
        <row r="16">
          <cell r="B16" t="str">
            <v>Tulsa</v>
          </cell>
          <cell r="C16">
            <v>91</v>
          </cell>
          <cell r="D16">
            <v>46</v>
          </cell>
          <cell r="E16">
            <v>50.55</v>
          </cell>
          <cell r="F16">
            <v>15</v>
          </cell>
          <cell r="G16">
            <v>1.2924846135989636</v>
          </cell>
        </row>
        <row r="17">
          <cell r="B17" t="str">
            <v>Northwestern</v>
          </cell>
          <cell r="C17">
            <v>90</v>
          </cell>
          <cell r="D17">
            <v>45</v>
          </cell>
          <cell r="E17">
            <v>50</v>
          </cell>
          <cell r="F17">
            <v>16</v>
          </cell>
          <cell r="G17">
            <v>1.2196834934720315</v>
          </cell>
        </row>
        <row r="18">
          <cell r="B18" t="str">
            <v>Army</v>
          </cell>
          <cell r="C18">
            <v>88</v>
          </cell>
          <cell r="D18">
            <v>43</v>
          </cell>
          <cell r="E18">
            <v>48.86</v>
          </cell>
          <cell r="F18">
            <v>17</v>
          </cell>
          <cell r="G18">
            <v>1.0687866262998447</v>
          </cell>
        </row>
        <row r="19">
          <cell r="B19" t="str">
            <v>Navy</v>
          </cell>
          <cell r="C19">
            <v>78</v>
          </cell>
          <cell r="D19">
            <v>38</v>
          </cell>
          <cell r="E19">
            <v>48.72</v>
          </cell>
          <cell r="F19">
            <v>18</v>
          </cell>
          <cell r="G19">
            <v>1.0502554320857165</v>
          </cell>
        </row>
        <row r="20">
          <cell r="B20" t="str">
            <v>Michigan</v>
          </cell>
          <cell r="C20">
            <v>72</v>
          </cell>
          <cell r="D20">
            <v>35</v>
          </cell>
          <cell r="E20">
            <v>48.61</v>
          </cell>
          <cell r="F20">
            <v>19</v>
          </cell>
          <cell r="G20">
            <v>1.0356952080603301</v>
          </cell>
        </row>
        <row r="21">
          <cell r="B21" t="str">
            <v>Auburn</v>
          </cell>
          <cell r="C21">
            <v>66</v>
          </cell>
          <cell r="D21">
            <v>32</v>
          </cell>
          <cell r="E21">
            <v>48.48</v>
          </cell>
          <cell r="F21">
            <v>20</v>
          </cell>
          <cell r="G21">
            <v>1.0184876705757822</v>
          </cell>
        </row>
        <row r="22">
          <cell r="B22" t="str">
            <v>Oregon</v>
          </cell>
          <cell r="C22">
            <v>85</v>
          </cell>
          <cell r="D22">
            <v>41</v>
          </cell>
          <cell r="E22">
            <v>48.24</v>
          </cell>
          <cell r="F22">
            <v>21</v>
          </cell>
          <cell r="G22">
            <v>0.98671990906584861</v>
          </cell>
        </row>
        <row r="23">
          <cell r="B23" t="str">
            <v>Colorado</v>
          </cell>
          <cell r="C23">
            <v>77</v>
          </cell>
          <cell r="D23">
            <v>37</v>
          </cell>
          <cell r="E23">
            <v>48.05</v>
          </cell>
          <cell r="F23">
            <v>22</v>
          </cell>
          <cell r="G23">
            <v>0.96157043120381691</v>
          </cell>
        </row>
        <row r="24">
          <cell r="B24" t="str">
            <v>Arizona</v>
          </cell>
          <cell r="C24">
            <v>61</v>
          </cell>
          <cell r="D24">
            <v>29</v>
          </cell>
          <cell r="E24">
            <v>47.54</v>
          </cell>
          <cell r="F24">
            <v>23</v>
          </cell>
          <cell r="G24">
            <v>0.89406393799520723</v>
          </cell>
        </row>
        <row r="25">
          <cell r="B25" t="str">
            <v>Southern Miss.</v>
          </cell>
          <cell r="C25">
            <v>99</v>
          </cell>
          <cell r="D25">
            <v>47</v>
          </cell>
          <cell r="E25">
            <v>47.47</v>
          </cell>
          <cell r="F25">
            <v>24</v>
          </cell>
          <cell r="G25">
            <v>0.88479834088814302</v>
          </cell>
        </row>
        <row r="26">
          <cell r="B26" t="str">
            <v>Texas Tech</v>
          </cell>
          <cell r="C26">
            <v>78</v>
          </cell>
          <cell r="D26">
            <v>37</v>
          </cell>
          <cell r="E26">
            <v>47.44</v>
          </cell>
          <cell r="F26">
            <v>25</v>
          </cell>
          <cell r="G26">
            <v>0.8808273706994012</v>
          </cell>
        </row>
        <row r="27">
          <cell r="B27" t="str">
            <v>Alabama</v>
          </cell>
          <cell r="C27">
            <v>62</v>
          </cell>
          <cell r="D27">
            <v>29</v>
          </cell>
          <cell r="E27">
            <v>46.77</v>
          </cell>
          <cell r="F27">
            <v>26</v>
          </cell>
          <cell r="G27">
            <v>0.79214236981750252</v>
          </cell>
        </row>
        <row r="28">
          <cell r="B28" t="str">
            <v>Iowa</v>
          </cell>
          <cell r="C28">
            <v>60</v>
          </cell>
          <cell r="D28">
            <v>28</v>
          </cell>
          <cell r="E28">
            <v>46.67</v>
          </cell>
          <cell r="F28">
            <v>27</v>
          </cell>
          <cell r="G28">
            <v>0.7789058025216965</v>
          </cell>
        </row>
        <row r="29">
          <cell r="B29" t="str">
            <v>Boise St.</v>
          </cell>
          <cell r="C29">
            <v>58</v>
          </cell>
          <cell r="D29">
            <v>27</v>
          </cell>
          <cell r="E29">
            <v>46.55</v>
          </cell>
          <cell r="F29">
            <v>28</v>
          </cell>
          <cell r="G29">
            <v>0.76302192176672889</v>
          </cell>
        </row>
        <row r="30">
          <cell r="B30" t="str">
            <v>Idaho</v>
          </cell>
          <cell r="C30">
            <v>71</v>
          </cell>
          <cell r="D30">
            <v>33</v>
          </cell>
          <cell r="E30">
            <v>46.48</v>
          </cell>
          <cell r="F30">
            <v>29</v>
          </cell>
          <cell r="G30">
            <v>0.75375632465966469</v>
          </cell>
        </row>
        <row r="31">
          <cell r="B31" t="str">
            <v>Oklahoma St.</v>
          </cell>
          <cell r="C31">
            <v>65</v>
          </cell>
          <cell r="D31">
            <v>30</v>
          </cell>
          <cell r="E31">
            <v>46.15</v>
          </cell>
          <cell r="F31">
            <v>30</v>
          </cell>
          <cell r="G31">
            <v>0.71007565258350558</v>
          </cell>
        </row>
        <row r="32">
          <cell r="B32" t="str">
            <v>Texas A&amp;M</v>
          </cell>
          <cell r="C32">
            <v>87</v>
          </cell>
          <cell r="D32">
            <v>40</v>
          </cell>
          <cell r="E32">
            <v>45.98</v>
          </cell>
          <cell r="F32">
            <v>31</v>
          </cell>
          <cell r="G32">
            <v>0.68757348818063546</v>
          </cell>
        </row>
        <row r="33">
          <cell r="B33" t="str">
            <v>Nebraska</v>
          </cell>
          <cell r="C33">
            <v>53</v>
          </cell>
          <cell r="D33">
            <v>24</v>
          </cell>
          <cell r="E33">
            <v>45.28</v>
          </cell>
          <cell r="F33">
            <v>32</v>
          </cell>
          <cell r="G33">
            <v>0.59491751710999496</v>
          </cell>
        </row>
        <row r="34">
          <cell r="B34" t="str">
            <v>Kansas</v>
          </cell>
          <cell r="C34">
            <v>78</v>
          </cell>
          <cell r="D34">
            <v>35</v>
          </cell>
          <cell r="E34">
            <v>44.87</v>
          </cell>
          <cell r="F34">
            <v>33</v>
          </cell>
          <cell r="G34">
            <v>0.54064759119719041</v>
          </cell>
        </row>
        <row r="35">
          <cell r="B35" t="str">
            <v>Oklahoma</v>
          </cell>
          <cell r="C35">
            <v>87</v>
          </cell>
          <cell r="D35">
            <v>39</v>
          </cell>
          <cell r="E35">
            <v>44.83</v>
          </cell>
          <cell r="F35">
            <v>34</v>
          </cell>
          <cell r="G35">
            <v>0.53535296427886814</v>
          </cell>
        </row>
        <row r="36">
          <cell r="B36" t="str">
            <v>West Virginia</v>
          </cell>
          <cell r="C36">
            <v>77</v>
          </cell>
          <cell r="D36">
            <v>34</v>
          </cell>
          <cell r="E36">
            <v>44.16</v>
          </cell>
          <cell r="F36">
            <v>35</v>
          </cell>
          <cell r="G36">
            <v>0.44666796339696863</v>
          </cell>
        </row>
        <row r="37">
          <cell r="B37" t="str">
            <v>La.-Monroe</v>
          </cell>
          <cell r="C37">
            <v>82</v>
          </cell>
          <cell r="D37">
            <v>36</v>
          </cell>
          <cell r="E37">
            <v>43.9</v>
          </cell>
          <cell r="F37">
            <v>36</v>
          </cell>
          <cell r="G37">
            <v>0.41225288842787361</v>
          </cell>
        </row>
        <row r="38">
          <cell r="B38" t="str">
            <v>North Texas</v>
          </cell>
          <cell r="C38">
            <v>98</v>
          </cell>
          <cell r="D38">
            <v>43</v>
          </cell>
          <cell r="E38">
            <v>43.88</v>
          </cell>
          <cell r="F38">
            <v>37</v>
          </cell>
          <cell r="G38">
            <v>0.40960557496871297</v>
          </cell>
        </row>
        <row r="39">
          <cell r="B39" t="str">
            <v>Arizona St.</v>
          </cell>
          <cell r="C39">
            <v>89</v>
          </cell>
          <cell r="D39">
            <v>39</v>
          </cell>
          <cell r="E39">
            <v>43.82</v>
          </cell>
          <cell r="F39">
            <v>38</v>
          </cell>
          <cell r="G39">
            <v>0.40166363459122917</v>
          </cell>
        </row>
        <row r="40">
          <cell r="B40" t="str">
            <v>UCF</v>
          </cell>
          <cell r="C40">
            <v>64</v>
          </cell>
          <cell r="D40">
            <v>28</v>
          </cell>
          <cell r="E40">
            <v>43.75</v>
          </cell>
          <cell r="F40">
            <v>39</v>
          </cell>
          <cell r="G40">
            <v>0.39239803748416502</v>
          </cell>
        </row>
        <row r="41">
          <cell r="B41" t="str">
            <v>California</v>
          </cell>
          <cell r="C41">
            <v>62</v>
          </cell>
          <cell r="D41">
            <v>27</v>
          </cell>
          <cell r="E41">
            <v>43.55</v>
          </cell>
          <cell r="F41">
            <v>40</v>
          </cell>
          <cell r="G41">
            <v>0.36592490289255292</v>
          </cell>
        </row>
        <row r="42">
          <cell r="B42" t="str">
            <v>LSU</v>
          </cell>
          <cell r="C42">
            <v>85</v>
          </cell>
          <cell r="D42">
            <v>37</v>
          </cell>
          <cell r="E42">
            <v>43.53</v>
          </cell>
          <cell r="F42">
            <v>41</v>
          </cell>
          <cell r="G42">
            <v>0.36327758943339228</v>
          </cell>
        </row>
        <row r="43">
          <cell r="B43" t="str">
            <v>Florida</v>
          </cell>
          <cell r="C43">
            <v>74</v>
          </cell>
          <cell r="D43">
            <v>32</v>
          </cell>
          <cell r="E43">
            <v>43.24</v>
          </cell>
          <cell r="F43">
            <v>42</v>
          </cell>
          <cell r="G43">
            <v>0.32489154427555539</v>
          </cell>
        </row>
        <row r="44">
          <cell r="B44" t="str">
            <v>Buffalo</v>
          </cell>
          <cell r="C44">
            <v>95</v>
          </cell>
          <cell r="D44">
            <v>41</v>
          </cell>
          <cell r="E44">
            <v>43.16</v>
          </cell>
          <cell r="F44">
            <v>43</v>
          </cell>
          <cell r="G44">
            <v>0.31430229043890995</v>
          </cell>
        </row>
        <row r="45">
          <cell r="B45" t="str">
            <v>Kentucky</v>
          </cell>
          <cell r="C45">
            <v>72</v>
          </cell>
          <cell r="D45">
            <v>31</v>
          </cell>
          <cell r="E45">
            <v>43.06</v>
          </cell>
          <cell r="F45">
            <v>44</v>
          </cell>
          <cell r="G45">
            <v>0.30106572314310487</v>
          </cell>
        </row>
        <row r="46">
          <cell r="B46" t="str">
            <v>Troy</v>
          </cell>
          <cell r="C46">
            <v>79</v>
          </cell>
          <cell r="D46">
            <v>34</v>
          </cell>
          <cell r="E46">
            <v>43.04</v>
          </cell>
          <cell r="F46">
            <v>45</v>
          </cell>
          <cell r="G46">
            <v>0.29841840968394329</v>
          </cell>
        </row>
        <row r="47">
          <cell r="B47" t="str">
            <v>North Carolina St.</v>
          </cell>
          <cell r="C47">
            <v>93</v>
          </cell>
          <cell r="D47">
            <v>40</v>
          </cell>
          <cell r="E47">
            <v>43.01</v>
          </cell>
          <cell r="F47">
            <v>46</v>
          </cell>
          <cell r="G47">
            <v>0.29444743949520136</v>
          </cell>
        </row>
        <row r="48">
          <cell r="B48" t="str">
            <v>Utah St.</v>
          </cell>
          <cell r="C48">
            <v>98</v>
          </cell>
          <cell r="D48">
            <v>42</v>
          </cell>
          <cell r="E48">
            <v>42.86</v>
          </cell>
          <cell r="F48">
            <v>47</v>
          </cell>
          <cell r="G48">
            <v>0.27459258855149277</v>
          </cell>
        </row>
        <row r="49">
          <cell r="B49" t="str">
            <v>Kansas St.</v>
          </cell>
          <cell r="C49">
            <v>66</v>
          </cell>
          <cell r="D49">
            <v>28</v>
          </cell>
          <cell r="E49">
            <v>42.42</v>
          </cell>
          <cell r="F49">
            <v>48</v>
          </cell>
          <cell r="G49">
            <v>0.21635169244994723</v>
          </cell>
        </row>
        <row r="50">
          <cell r="B50" t="str">
            <v>San Diego St.</v>
          </cell>
          <cell r="C50">
            <v>71</v>
          </cell>
          <cell r="D50">
            <v>30</v>
          </cell>
          <cell r="E50">
            <v>42.25</v>
          </cell>
          <cell r="F50">
            <v>49</v>
          </cell>
          <cell r="G50">
            <v>0.19384952804707703</v>
          </cell>
        </row>
        <row r="51">
          <cell r="B51" t="str">
            <v>Georgia</v>
          </cell>
          <cell r="C51">
            <v>80</v>
          </cell>
          <cell r="D51">
            <v>33</v>
          </cell>
          <cell r="E51">
            <v>41.25</v>
          </cell>
          <cell r="F51">
            <v>50</v>
          </cell>
          <cell r="G51">
            <v>6.148385508901838E-2</v>
          </cell>
        </row>
        <row r="52">
          <cell r="B52" t="str">
            <v>Baylor</v>
          </cell>
          <cell r="C52">
            <v>85</v>
          </cell>
          <cell r="D52">
            <v>35</v>
          </cell>
          <cell r="E52">
            <v>41.18</v>
          </cell>
          <cell r="F52">
            <v>51</v>
          </cell>
          <cell r="G52">
            <v>5.2218257981954237E-2</v>
          </cell>
        </row>
        <row r="53">
          <cell r="B53" t="str">
            <v>Syracuse</v>
          </cell>
          <cell r="C53">
            <v>66</v>
          </cell>
          <cell r="D53">
            <v>27</v>
          </cell>
          <cell r="E53">
            <v>40.909999999999997</v>
          </cell>
          <cell r="F53">
            <v>52</v>
          </cell>
          <cell r="G53">
            <v>1.6479526283277986E-2</v>
          </cell>
        </row>
        <row r="54">
          <cell r="B54" t="str">
            <v>BYU</v>
          </cell>
          <cell r="C54">
            <v>98</v>
          </cell>
          <cell r="D54">
            <v>40</v>
          </cell>
          <cell r="E54">
            <v>40.82</v>
          </cell>
          <cell r="F54">
            <v>53</v>
          </cell>
          <cell r="G54">
            <v>4.5666157170531968E-3</v>
          </cell>
        </row>
        <row r="55">
          <cell r="B55" t="str">
            <v>Ohio St.</v>
          </cell>
          <cell r="C55">
            <v>81</v>
          </cell>
          <cell r="D55">
            <v>33</v>
          </cell>
          <cell r="E55">
            <v>40.74</v>
          </cell>
          <cell r="F55">
            <v>54</v>
          </cell>
          <cell r="G55">
            <v>-6.0226381195912703E-3</v>
          </cell>
        </row>
        <row r="56">
          <cell r="B56" t="str">
            <v>Miami (FL)</v>
          </cell>
          <cell r="C56">
            <v>74</v>
          </cell>
          <cell r="D56">
            <v>30</v>
          </cell>
          <cell r="E56">
            <v>40.54</v>
          </cell>
          <cell r="F56">
            <v>55</v>
          </cell>
          <cell r="G56">
            <v>-3.249577271120338E-2</v>
          </cell>
        </row>
        <row r="57">
          <cell r="B57" t="str">
            <v>Minnesota</v>
          </cell>
          <cell r="C57">
            <v>84</v>
          </cell>
          <cell r="D57">
            <v>34</v>
          </cell>
          <cell r="E57">
            <v>40.479999999999997</v>
          </cell>
          <cell r="F57">
            <v>56</v>
          </cell>
          <cell r="G57">
            <v>-4.0437713088687197E-2</v>
          </cell>
        </row>
        <row r="58">
          <cell r="B58" t="str">
            <v>Rice</v>
          </cell>
          <cell r="C58">
            <v>102</v>
          </cell>
          <cell r="D58">
            <v>41</v>
          </cell>
          <cell r="E58">
            <v>40.200000000000003</v>
          </cell>
          <cell r="F58">
            <v>57</v>
          </cell>
          <cell r="G58">
            <v>-7.7500101516942838E-2</v>
          </cell>
        </row>
        <row r="59">
          <cell r="B59" t="str">
            <v>Washington</v>
          </cell>
          <cell r="C59">
            <v>75</v>
          </cell>
          <cell r="D59">
            <v>30</v>
          </cell>
          <cell r="E59">
            <v>40</v>
          </cell>
          <cell r="F59">
            <v>58</v>
          </cell>
          <cell r="G59">
            <v>-0.10397323610855494</v>
          </cell>
        </row>
        <row r="60">
          <cell r="B60" t="str">
            <v>Hawaii</v>
          </cell>
          <cell r="C60">
            <v>65</v>
          </cell>
          <cell r="D60">
            <v>26</v>
          </cell>
          <cell r="E60">
            <v>40</v>
          </cell>
          <cell r="F60">
            <v>58</v>
          </cell>
          <cell r="G60">
            <v>-0.10397323610855494</v>
          </cell>
        </row>
        <row r="61">
          <cell r="B61" t="str">
            <v>Texas</v>
          </cell>
          <cell r="C61">
            <v>78</v>
          </cell>
          <cell r="D61">
            <v>31</v>
          </cell>
          <cell r="E61">
            <v>39.74</v>
          </cell>
          <cell r="F61">
            <v>60</v>
          </cell>
          <cell r="G61">
            <v>-0.13838831107764993</v>
          </cell>
        </row>
        <row r="62">
          <cell r="B62" t="str">
            <v>Missouri</v>
          </cell>
          <cell r="C62">
            <v>68</v>
          </cell>
          <cell r="D62">
            <v>27</v>
          </cell>
          <cell r="E62">
            <v>39.71</v>
          </cell>
          <cell r="F62">
            <v>61</v>
          </cell>
          <cell r="G62">
            <v>-0.14235928126639183</v>
          </cell>
        </row>
        <row r="63">
          <cell r="B63" t="str">
            <v>Cincinnati</v>
          </cell>
          <cell r="C63">
            <v>71</v>
          </cell>
          <cell r="D63">
            <v>28</v>
          </cell>
          <cell r="E63">
            <v>39.44</v>
          </cell>
          <cell r="F63">
            <v>62</v>
          </cell>
          <cell r="G63">
            <v>-0.17809801296506808</v>
          </cell>
        </row>
        <row r="64">
          <cell r="B64" t="str">
            <v>East Carolina</v>
          </cell>
          <cell r="C64">
            <v>66</v>
          </cell>
          <cell r="D64">
            <v>26</v>
          </cell>
          <cell r="E64">
            <v>39.39</v>
          </cell>
          <cell r="F64">
            <v>63</v>
          </cell>
          <cell r="G64">
            <v>-0.18471629661297065</v>
          </cell>
        </row>
        <row r="65">
          <cell r="B65" t="str">
            <v>Western Mich.</v>
          </cell>
          <cell r="C65">
            <v>97</v>
          </cell>
          <cell r="D65">
            <v>38</v>
          </cell>
          <cell r="E65">
            <v>39.18</v>
          </cell>
          <cell r="F65">
            <v>64</v>
          </cell>
          <cell r="G65">
            <v>-0.21251308793416307</v>
          </cell>
        </row>
        <row r="66">
          <cell r="B66" t="str">
            <v>Toledo</v>
          </cell>
          <cell r="C66">
            <v>87</v>
          </cell>
          <cell r="D66">
            <v>34</v>
          </cell>
          <cell r="E66">
            <v>39.08</v>
          </cell>
          <cell r="F66">
            <v>65</v>
          </cell>
          <cell r="G66">
            <v>-0.22574965522996912</v>
          </cell>
        </row>
        <row r="67">
          <cell r="B67" t="str">
            <v>Georgia Tech</v>
          </cell>
          <cell r="C67">
            <v>82</v>
          </cell>
          <cell r="D67">
            <v>32</v>
          </cell>
          <cell r="E67">
            <v>39.020000000000003</v>
          </cell>
          <cell r="F67">
            <v>66</v>
          </cell>
          <cell r="G67">
            <v>-0.23369159560745201</v>
          </cell>
        </row>
        <row r="68">
          <cell r="B68" t="str">
            <v>Middle Tenn.</v>
          </cell>
          <cell r="C68">
            <v>77</v>
          </cell>
          <cell r="D68">
            <v>30</v>
          </cell>
          <cell r="E68">
            <v>38.96</v>
          </cell>
          <cell r="F68">
            <v>67</v>
          </cell>
          <cell r="G68">
            <v>-0.24163353598493584</v>
          </cell>
        </row>
        <row r="69">
          <cell r="B69" t="str">
            <v>Duke</v>
          </cell>
          <cell r="C69">
            <v>72</v>
          </cell>
          <cell r="D69">
            <v>28</v>
          </cell>
          <cell r="E69">
            <v>38.89</v>
          </cell>
          <cell r="F69">
            <v>68</v>
          </cell>
          <cell r="G69">
            <v>-0.25089913309199996</v>
          </cell>
        </row>
        <row r="70">
          <cell r="B70" t="str">
            <v>Penn St.</v>
          </cell>
          <cell r="C70">
            <v>85</v>
          </cell>
          <cell r="D70">
            <v>33</v>
          </cell>
          <cell r="E70">
            <v>38.82</v>
          </cell>
          <cell r="F70">
            <v>69</v>
          </cell>
          <cell r="G70">
            <v>-0.26016473019906411</v>
          </cell>
        </row>
        <row r="71">
          <cell r="B71" t="str">
            <v>Mississippi</v>
          </cell>
          <cell r="C71">
            <v>67</v>
          </cell>
          <cell r="D71">
            <v>26</v>
          </cell>
          <cell r="E71">
            <v>38.81</v>
          </cell>
          <cell r="F71">
            <v>70</v>
          </cell>
          <cell r="G71">
            <v>-0.26148838692864446</v>
          </cell>
        </row>
        <row r="72">
          <cell r="B72" t="str">
            <v>Oregon St.</v>
          </cell>
          <cell r="C72">
            <v>62</v>
          </cell>
          <cell r="D72">
            <v>24</v>
          </cell>
          <cell r="E72">
            <v>38.71</v>
          </cell>
          <cell r="F72">
            <v>71</v>
          </cell>
          <cell r="G72">
            <v>-0.27472495422445048</v>
          </cell>
        </row>
        <row r="73">
          <cell r="B73" t="str">
            <v>Illinois</v>
          </cell>
          <cell r="C73">
            <v>65</v>
          </cell>
          <cell r="D73">
            <v>25</v>
          </cell>
          <cell r="E73">
            <v>38.46</v>
          </cell>
          <cell r="F73">
            <v>72</v>
          </cell>
          <cell r="G73">
            <v>-0.30781637246396515</v>
          </cell>
        </row>
        <row r="74">
          <cell r="B74" t="str">
            <v>Bowling Green</v>
          </cell>
          <cell r="C74">
            <v>89</v>
          </cell>
          <cell r="D74">
            <v>34</v>
          </cell>
          <cell r="E74">
            <v>38.200000000000003</v>
          </cell>
          <cell r="F74">
            <v>73</v>
          </cell>
          <cell r="G74">
            <v>-0.34223144743306017</v>
          </cell>
        </row>
        <row r="75">
          <cell r="B75" t="str">
            <v>FIU</v>
          </cell>
          <cell r="C75">
            <v>76</v>
          </cell>
          <cell r="D75">
            <v>29</v>
          </cell>
          <cell r="E75">
            <v>38.159999999999997</v>
          </cell>
          <cell r="F75">
            <v>74</v>
          </cell>
          <cell r="G75">
            <v>-0.34752607435138333</v>
          </cell>
        </row>
        <row r="76">
          <cell r="B76" t="str">
            <v>Wake Forest</v>
          </cell>
          <cell r="C76">
            <v>97</v>
          </cell>
          <cell r="D76">
            <v>37</v>
          </cell>
          <cell r="E76">
            <v>38.14</v>
          </cell>
          <cell r="F76">
            <v>75</v>
          </cell>
          <cell r="G76">
            <v>-0.35017338781054397</v>
          </cell>
        </row>
        <row r="77">
          <cell r="B77" t="str">
            <v>Washington St.</v>
          </cell>
          <cell r="C77">
            <v>92</v>
          </cell>
          <cell r="D77">
            <v>35</v>
          </cell>
          <cell r="E77">
            <v>38.04</v>
          </cell>
          <cell r="F77">
            <v>76</v>
          </cell>
          <cell r="G77">
            <v>-0.36340995510634999</v>
          </cell>
        </row>
        <row r="78">
          <cell r="B78" t="str">
            <v>Miami (OH)</v>
          </cell>
          <cell r="C78">
            <v>82</v>
          </cell>
          <cell r="D78">
            <v>31</v>
          </cell>
          <cell r="E78">
            <v>37.799999999999997</v>
          </cell>
          <cell r="F78">
            <v>77</v>
          </cell>
          <cell r="G78">
            <v>-0.39517771661628437</v>
          </cell>
        </row>
        <row r="79">
          <cell r="B79" t="str">
            <v>Notre Dame</v>
          </cell>
          <cell r="C79">
            <v>82</v>
          </cell>
          <cell r="D79">
            <v>31</v>
          </cell>
          <cell r="E79">
            <v>37.799999999999997</v>
          </cell>
          <cell r="F79">
            <v>77</v>
          </cell>
          <cell r="G79">
            <v>-0.39517771661628437</v>
          </cell>
        </row>
        <row r="80">
          <cell r="B80" t="str">
            <v>Arkansas</v>
          </cell>
          <cell r="C80">
            <v>61</v>
          </cell>
          <cell r="D80">
            <v>23</v>
          </cell>
          <cell r="E80">
            <v>37.700000000000003</v>
          </cell>
          <cell r="F80">
            <v>79</v>
          </cell>
          <cell r="G80">
            <v>-0.40841428391208945</v>
          </cell>
        </row>
        <row r="81">
          <cell r="B81" t="str">
            <v>Louisville</v>
          </cell>
          <cell r="C81">
            <v>69</v>
          </cell>
          <cell r="D81">
            <v>26</v>
          </cell>
          <cell r="E81">
            <v>37.68</v>
          </cell>
          <cell r="F81">
            <v>80</v>
          </cell>
          <cell r="G81">
            <v>-0.41106159737125103</v>
          </cell>
        </row>
        <row r="82">
          <cell r="B82" t="str">
            <v>Western Ky.</v>
          </cell>
          <cell r="C82">
            <v>69</v>
          </cell>
          <cell r="D82">
            <v>26</v>
          </cell>
          <cell r="E82">
            <v>37.68</v>
          </cell>
          <cell r="F82">
            <v>80</v>
          </cell>
          <cell r="G82">
            <v>-0.41106159737125103</v>
          </cell>
        </row>
        <row r="83">
          <cell r="B83" t="str">
            <v>Purdue</v>
          </cell>
          <cell r="C83">
            <v>75</v>
          </cell>
          <cell r="D83">
            <v>28</v>
          </cell>
          <cell r="E83">
            <v>37.33</v>
          </cell>
          <cell r="F83">
            <v>82</v>
          </cell>
          <cell r="G83">
            <v>-0.45738958290657178</v>
          </cell>
        </row>
        <row r="84">
          <cell r="B84" t="str">
            <v>Colorado St.</v>
          </cell>
          <cell r="C84">
            <v>86</v>
          </cell>
          <cell r="D84">
            <v>32</v>
          </cell>
          <cell r="E84">
            <v>37.21</v>
          </cell>
          <cell r="F84">
            <v>83</v>
          </cell>
          <cell r="G84">
            <v>-0.4732734636615385</v>
          </cell>
        </row>
        <row r="85">
          <cell r="B85" t="str">
            <v>Fresno St.</v>
          </cell>
          <cell r="C85">
            <v>62</v>
          </cell>
          <cell r="D85">
            <v>23</v>
          </cell>
          <cell r="E85">
            <v>37.1</v>
          </cell>
          <cell r="F85">
            <v>84</v>
          </cell>
          <cell r="G85">
            <v>-0.48783368768692487</v>
          </cell>
        </row>
        <row r="86">
          <cell r="B86" t="str">
            <v>Iowa St.</v>
          </cell>
          <cell r="C86">
            <v>89</v>
          </cell>
          <cell r="D86">
            <v>33</v>
          </cell>
          <cell r="E86">
            <v>37.08</v>
          </cell>
          <cell r="F86">
            <v>85</v>
          </cell>
          <cell r="G86">
            <v>-0.49048100114608645</v>
          </cell>
        </row>
        <row r="87">
          <cell r="B87" t="str">
            <v>UAB</v>
          </cell>
          <cell r="C87">
            <v>81</v>
          </cell>
          <cell r="D87">
            <v>30</v>
          </cell>
          <cell r="E87">
            <v>37.04</v>
          </cell>
          <cell r="F87">
            <v>86</v>
          </cell>
          <cell r="G87">
            <v>-0.49577562806440867</v>
          </cell>
        </row>
        <row r="88">
          <cell r="B88" t="str">
            <v>SMU</v>
          </cell>
          <cell r="C88">
            <v>73</v>
          </cell>
          <cell r="D88">
            <v>27</v>
          </cell>
          <cell r="E88">
            <v>36.99</v>
          </cell>
          <cell r="F88">
            <v>87</v>
          </cell>
          <cell r="G88">
            <v>-0.50239391171231118</v>
          </cell>
        </row>
        <row r="89">
          <cell r="B89" t="str">
            <v>North Carolina</v>
          </cell>
          <cell r="C89">
            <v>68</v>
          </cell>
          <cell r="D89">
            <v>25</v>
          </cell>
          <cell r="E89">
            <v>36.76</v>
          </cell>
          <cell r="F89">
            <v>88</v>
          </cell>
          <cell r="G89">
            <v>-0.53283801649266527</v>
          </cell>
        </row>
        <row r="90">
          <cell r="B90" t="str">
            <v>Virginia</v>
          </cell>
          <cell r="C90">
            <v>68</v>
          </cell>
          <cell r="D90">
            <v>25</v>
          </cell>
          <cell r="E90">
            <v>36.76</v>
          </cell>
          <cell r="F90">
            <v>88</v>
          </cell>
          <cell r="G90">
            <v>-0.53283801649266527</v>
          </cell>
        </row>
        <row r="91">
          <cell r="B91" t="str">
            <v>Michigan St.</v>
          </cell>
          <cell r="C91">
            <v>75</v>
          </cell>
          <cell r="D91">
            <v>27</v>
          </cell>
          <cell r="E91">
            <v>36</v>
          </cell>
          <cell r="F91">
            <v>90</v>
          </cell>
          <cell r="G91">
            <v>-0.63343592794078951</v>
          </cell>
        </row>
        <row r="92">
          <cell r="B92" t="str">
            <v>Fla. Atlantic</v>
          </cell>
          <cell r="C92">
            <v>64</v>
          </cell>
          <cell r="D92">
            <v>23</v>
          </cell>
          <cell r="E92">
            <v>35.94</v>
          </cell>
          <cell r="F92">
            <v>91</v>
          </cell>
          <cell r="G92">
            <v>-0.64137786831827337</v>
          </cell>
        </row>
        <row r="93">
          <cell r="B93" t="str">
            <v>Marshall</v>
          </cell>
          <cell r="C93">
            <v>70</v>
          </cell>
          <cell r="D93">
            <v>25</v>
          </cell>
          <cell r="E93">
            <v>35.71</v>
          </cell>
          <cell r="F93">
            <v>92</v>
          </cell>
          <cell r="G93">
            <v>-0.67182197309862646</v>
          </cell>
        </row>
        <row r="94">
          <cell r="B94" t="str">
            <v>Eastern Mich.</v>
          </cell>
          <cell r="C94">
            <v>87</v>
          </cell>
          <cell r="D94">
            <v>31</v>
          </cell>
          <cell r="E94">
            <v>35.630000000000003</v>
          </cell>
          <cell r="F94">
            <v>93</v>
          </cell>
          <cell r="G94">
            <v>-0.6824112269352709</v>
          </cell>
        </row>
        <row r="95">
          <cell r="B95" t="str">
            <v>Central Mich.</v>
          </cell>
          <cell r="C95">
            <v>90</v>
          </cell>
          <cell r="D95">
            <v>32</v>
          </cell>
          <cell r="E95">
            <v>35.56</v>
          </cell>
          <cell r="F95">
            <v>94</v>
          </cell>
          <cell r="G95">
            <v>-0.6916768240423351</v>
          </cell>
        </row>
        <row r="96">
          <cell r="B96" t="str">
            <v>Pittsburgh</v>
          </cell>
          <cell r="C96">
            <v>65</v>
          </cell>
          <cell r="D96">
            <v>23</v>
          </cell>
          <cell r="E96">
            <v>35.380000000000003</v>
          </cell>
          <cell r="F96">
            <v>95</v>
          </cell>
          <cell r="G96">
            <v>-0.71550264517478557</v>
          </cell>
        </row>
        <row r="97">
          <cell r="B97" t="str">
            <v>Akron</v>
          </cell>
          <cell r="C97">
            <v>82</v>
          </cell>
          <cell r="D97">
            <v>29</v>
          </cell>
          <cell r="E97">
            <v>35.369999999999997</v>
          </cell>
          <cell r="F97">
            <v>96</v>
          </cell>
          <cell r="G97">
            <v>-0.7168263019043668</v>
          </cell>
        </row>
        <row r="98">
          <cell r="B98" t="str">
            <v>Virginia Tech</v>
          </cell>
          <cell r="C98">
            <v>63</v>
          </cell>
          <cell r="D98">
            <v>22</v>
          </cell>
          <cell r="E98">
            <v>34.92</v>
          </cell>
          <cell r="F98">
            <v>97</v>
          </cell>
          <cell r="G98">
            <v>-0.77639085473549263</v>
          </cell>
        </row>
        <row r="99">
          <cell r="B99" t="str">
            <v>La.-Lafayette</v>
          </cell>
          <cell r="C99">
            <v>86</v>
          </cell>
          <cell r="D99">
            <v>30</v>
          </cell>
          <cell r="E99">
            <v>34.880000000000003</v>
          </cell>
          <cell r="F99">
            <v>98</v>
          </cell>
          <cell r="G99">
            <v>-0.78168548165381491</v>
          </cell>
        </row>
        <row r="100">
          <cell r="B100" t="str">
            <v>Kent St.</v>
          </cell>
          <cell r="C100">
            <v>72</v>
          </cell>
          <cell r="D100">
            <v>25</v>
          </cell>
          <cell r="E100">
            <v>34.72</v>
          </cell>
          <cell r="F100">
            <v>99</v>
          </cell>
          <cell r="G100">
            <v>-0.80286398932710479</v>
          </cell>
        </row>
        <row r="101">
          <cell r="B101" t="str">
            <v>Clemson</v>
          </cell>
          <cell r="C101">
            <v>67</v>
          </cell>
          <cell r="D101">
            <v>23</v>
          </cell>
          <cell r="E101">
            <v>34.33</v>
          </cell>
          <cell r="F101">
            <v>100</v>
          </cell>
          <cell r="G101">
            <v>-0.85448660178074776</v>
          </cell>
        </row>
        <row r="102">
          <cell r="B102" t="str">
            <v>Ohio</v>
          </cell>
          <cell r="C102">
            <v>67</v>
          </cell>
          <cell r="D102">
            <v>23</v>
          </cell>
          <cell r="E102">
            <v>34.33</v>
          </cell>
          <cell r="F102">
            <v>100</v>
          </cell>
          <cell r="G102">
            <v>-0.85448660178074776</v>
          </cell>
        </row>
        <row r="103">
          <cell r="B103" t="str">
            <v>New Mexico St.</v>
          </cell>
          <cell r="C103">
            <v>74</v>
          </cell>
          <cell r="D103">
            <v>25</v>
          </cell>
          <cell r="E103">
            <v>33.78</v>
          </cell>
          <cell r="F103">
            <v>102</v>
          </cell>
          <cell r="G103">
            <v>-0.92728772190767961</v>
          </cell>
        </row>
        <row r="104">
          <cell r="B104" t="str">
            <v>UNLV</v>
          </cell>
          <cell r="C104">
            <v>86</v>
          </cell>
          <cell r="D104">
            <v>29</v>
          </cell>
          <cell r="E104">
            <v>33.72</v>
          </cell>
          <cell r="F104">
            <v>103</v>
          </cell>
          <cell r="G104">
            <v>-0.93522966228516347</v>
          </cell>
        </row>
        <row r="105">
          <cell r="B105" t="str">
            <v>Arkansas St.</v>
          </cell>
          <cell r="C105">
            <v>89</v>
          </cell>
          <cell r="D105">
            <v>30</v>
          </cell>
          <cell r="E105">
            <v>33.71</v>
          </cell>
          <cell r="F105">
            <v>104</v>
          </cell>
          <cell r="G105">
            <v>-0.93655331901474381</v>
          </cell>
        </row>
        <row r="106">
          <cell r="B106" t="str">
            <v>UCLA</v>
          </cell>
          <cell r="C106">
            <v>75</v>
          </cell>
          <cell r="D106">
            <v>25</v>
          </cell>
          <cell r="E106">
            <v>33.33</v>
          </cell>
          <cell r="F106">
            <v>105</v>
          </cell>
          <cell r="G106">
            <v>-0.98685227473880643</v>
          </cell>
        </row>
        <row r="107">
          <cell r="B107" t="str">
            <v>Louisiana Tech</v>
          </cell>
          <cell r="C107">
            <v>91</v>
          </cell>
          <cell r="D107">
            <v>30</v>
          </cell>
          <cell r="E107">
            <v>32.97</v>
          </cell>
          <cell r="F107">
            <v>106</v>
          </cell>
          <cell r="G107">
            <v>-1.0345039170037074</v>
          </cell>
        </row>
        <row r="108">
          <cell r="B108" t="str">
            <v>Memphis</v>
          </cell>
          <cell r="C108">
            <v>91</v>
          </cell>
          <cell r="D108">
            <v>30</v>
          </cell>
          <cell r="E108">
            <v>32.97</v>
          </cell>
          <cell r="F108">
            <v>106</v>
          </cell>
          <cell r="G108">
            <v>-1.0345039170037074</v>
          </cell>
        </row>
        <row r="109">
          <cell r="B109" t="str">
            <v>Tulane</v>
          </cell>
          <cell r="C109">
            <v>68</v>
          </cell>
          <cell r="D109">
            <v>22</v>
          </cell>
          <cell r="E109">
            <v>32.35</v>
          </cell>
          <cell r="F109">
            <v>108</v>
          </cell>
          <cell r="G109">
            <v>-1.1165706342377035</v>
          </cell>
        </row>
        <row r="110">
          <cell r="B110" t="str">
            <v>New Mexico</v>
          </cell>
          <cell r="C110">
            <v>95</v>
          </cell>
          <cell r="D110">
            <v>30</v>
          </cell>
          <cell r="E110">
            <v>31.58</v>
          </cell>
          <cell r="F110">
            <v>109</v>
          </cell>
          <cell r="G110">
            <v>-1.218492202415409</v>
          </cell>
        </row>
        <row r="111">
          <cell r="B111" t="str">
            <v>Temple</v>
          </cell>
          <cell r="C111">
            <v>70</v>
          </cell>
          <cell r="D111">
            <v>22</v>
          </cell>
          <cell r="E111">
            <v>31.43</v>
          </cell>
          <cell r="F111">
            <v>110</v>
          </cell>
          <cell r="G111">
            <v>-1.2383470533591177</v>
          </cell>
        </row>
        <row r="112">
          <cell r="B112" t="str">
            <v>Connecticut</v>
          </cell>
          <cell r="C112">
            <v>87</v>
          </cell>
          <cell r="D112">
            <v>26</v>
          </cell>
          <cell r="E112">
            <v>29.89</v>
          </cell>
          <cell r="F112">
            <v>111</v>
          </cell>
          <cell r="G112">
            <v>-1.4421901897145279</v>
          </cell>
        </row>
        <row r="113">
          <cell r="B113" t="str">
            <v>South Fla.</v>
          </cell>
          <cell r="C113">
            <v>54</v>
          </cell>
          <cell r="D113">
            <v>16</v>
          </cell>
          <cell r="E113">
            <v>29.63</v>
          </cell>
          <cell r="F113">
            <v>112</v>
          </cell>
          <cell r="G113">
            <v>-1.4766052646836234</v>
          </cell>
        </row>
        <row r="114">
          <cell r="B114" t="str">
            <v>Ball St.</v>
          </cell>
          <cell r="C114">
            <v>75</v>
          </cell>
          <cell r="D114">
            <v>22</v>
          </cell>
          <cell r="E114">
            <v>29.33</v>
          </cell>
          <cell r="F114">
            <v>113</v>
          </cell>
          <cell r="G114">
            <v>-1.5163149665710409</v>
          </cell>
        </row>
        <row r="115">
          <cell r="B115" t="str">
            <v>Rutgers</v>
          </cell>
          <cell r="C115">
            <v>76</v>
          </cell>
          <cell r="D115">
            <v>22</v>
          </cell>
          <cell r="E115">
            <v>28.95</v>
          </cell>
          <cell r="F115">
            <v>114</v>
          </cell>
          <cell r="G115">
            <v>-1.5666139222951032</v>
          </cell>
        </row>
        <row r="116">
          <cell r="B116" t="str">
            <v>Boston College</v>
          </cell>
          <cell r="C116">
            <v>75</v>
          </cell>
          <cell r="D116">
            <v>21</v>
          </cell>
          <cell r="E116">
            <v>28</v>
          </cell>
          <cell r="F116">
            <v>115</v>
          </cell>
          <cell r="G116">
            <v>-1.6923613116052587</v>
          </cell>
        </row>
        <row r="117">
          <cell r="B117" t="str">
            <v>Tennessee</v>
          </cell>
          <cell r="C117">
            <v>86</v>
          </cell>
          <cell r="D117">
            <v>24</v>
          </cell>
          <cell r="E117">
            <v>27.91</v>
          </cell>
          <cell r="F117">
            <v>116</v>
          </cell>
          <cell r="G117">
            <v>-1.7042742221714842</v>
          </cell>
        </row>
        <row r="118">
          <cell r="B118" t="str">
            <v>Vanderbilt</v>
          </cell>
          <cell r="C118">
            <v>63</v>
          </cell>
          <cell r="D118">
            <v>17</v>
          </cell>
          <cell r="E118">
            <v>26.98</v>
          </cell>
          <cell r="F118">
            <v>117</v>
          </cell>
          <cell r="G118">
            <v>-1.8273742980224785</v>
          </cell>
        </row>
        <row r="119">
          <cell r="B119" t="str">
            <v>Wyoming</v>
          </cell>
          <cell r="C119">
            <v>69</v>
          </cell>
          <cell r="D119">
            <v>17</v>
          </cell>
          <cell r="E119">
            <v>24.64</v>
          </cell>
          <cell r="F119">
            <v>118</v>
          </cell>
          <cell r="G119">
            <v>-2.1371099727443359</v>
          </cell>
        </row>
        <row r="120">
          <cell r="B120" t="str">
            <v>Maryland</v>
          </cell>
          <cell r="C120">
            <v>57</v>
          </cell>
          <cell r="D120">
            <v>14</v>
          </cell>
          <cell r="E120">
            <v>24.56</v>
          </cell>
          <cell r="F120">
            <v>119</v>
          </cell>
          <cell r="G120">
            <v>-2.1476992265809809</v>
          </cell>
        </row>
        <row r="121">
          <cell r="B121" t="str">
            <v>San Jose St.</v>
          </cell>
          <cell r="C121">
            <v>77</v>
          </cell>
          <cell r="D121">
            <v>16</v>
          </cell>
          <cell r="E121">
            <v>20.78</v>
          </cell>
          <cell r="F121">
            <v>120</v>
          </cell>
          <cell r="G121">
            <v>-2.648041470362442</v>
          </cell>
        </row>
      </sheetData>
      <sheetData sheetId="14">
        <row r="2">
          <cell r="B2" t="str">
            <v>TCU</v>
          </cell>
          <cell r="C2">
            <v>6</v>
          </cell>
          <cell r="D2">
            <v>326</v>
          </cell>
          <cell r="E2">
            <v>1381</v>
          </cell>
          <cell r="F2">
            <v>4.24</v>
          </cell>
          <cell r="G2">
            <v>8</v>
          </cell>
          <cell r="H2">
            <v>230.17</v>
          </cell>
          <cell r="I2">
            <v>6</v>
          </cell>
          <cell r="J2">
            <v>0</v>
          </cell>
          <cell r="K2">
            <v>0</v>
          </cell>
          <cell r="L2">
            <v>1</v>
          </cell>
          <cell r="M2">
            <v>2.1294933531698921</v>
          </cell>
        </row>
        <row r="3">
          <cell r="B3" t="str">
            <v>Boise St.</v>
          </cell>
          <cell r="C3">
            <v>5</v>
          </cell>
          <cell r="D3">
            <v>297</v>
          </cell>
          <cell r="E3">
            <v>1181</v>
          </cell>
          <cell r="F3">
            <v>3.98</v>
          </cell>
          <cell r="G3">
            <v>10</v>
          </cell>
          <cell r="H3">
            <v>236.2</v>
          </cell>
          <cell r="I3">
            <v>5</v>
          </cell>
          <cell r="J3">
            <v>0</v>
          </cell>
          <cell r="K3">
            <v>0</v>
          </cell>
          <cell r="L3">
            <v>2</v>
          </cell>
          <cell r="M3">
            <v>2.0316730638830274</v>
          </cell>
        </row>
        <row r="4">
          <cell r="B4" t="str">
            <v>Ohio St.</v>
          </cell>
          <cell r="C4">
            <v>6</v>
          </cell>
          <cell r="D4">
            <v>351</v>
          </cell>
          <cell r="E4">
            <v>1422</v>
          </cell>
          <cell r="F4">
            <v>4.05</v>
          </cell>
          <cell r="G4">
            <v>10</v>
          </cell>
          <cell r="H4">
            <v>237</v>
          </cell>
          <cell r="I4">
            <v>6</v>
          </cell>
          <cell r="J4">
            <v>0</v>
          </cell>
          <cell r="K4">
            <v>0</v>
          </cell>
          <cell r="L4">
            <v>3</v>
          </cell>
          <cell r="M4">
            <v>2.018695247725566</v>
          </cell>
        </row>
        <row r="5">
          <cell r="B5" t="str">
            <v>Iowa</v>
          </cell>
          <cell r="C5">
            <v>5</v>
          </cell>
          <cell r="D5">
            <v>297</v>
          </cell>
          <cell r="E5">
            <v>1211</v>
          </cell>
          <cell r="F5">
            <v>4.08</v>
          </cell>
          <cell r="G5">
            <v>6</v>
          </cell>
          <cell r="H5">
            <v>242.2</v>
          </cell>
          <cell r="I5">
            <v>4</v>
          </cell>
          <cell r="J5">
            <v>1</v>
          </cell>
          <cell r="K5">
            <v>0</v>
          </cell>
          <cell r="L5">
            <v>4</v>
          </cell>
          <cell r="M5">
            <v>1.9343394427020673</v>
          </cell>
        </row>
        <row r="6">
          <cell r="B6" t="str">
            <v>LSU</v>
          </cell>
          <cell r="C6">
            <v>6</v>
          </cell>
          <cell r="D6">
            <v>361</v>
          </cell>
          <cell r="E6">
            <v>1476</v>
          </cell>
          <cell r="F6">
            <v>4.09</v>
          </cell>
          <cell r="G6">
            <v>12</v>
          </cell>
          <cell r="H6">
            <v>246</v>
          </cell>
          <cell r="I6">
            <v>6</v>
          </cell>
          <cell r="J6">
            <v>0</v>
          </cell>
          <cell r="K6">
            <v>0</v>
          </cell>
          <cell r="L6">
            <v>5</v>
          </cell>
          <cell r="M6">
            <v>1.8726948159541257</v>
          </cell>
        </row>
        <row r="7">
          <cell r="B7" t="str">
            <v>Texas</v>
          </cell>
          <cell r="C7">
            <v>5</v>
          </cell>
          <cell r="D7">
            <v>331</v>
          </cell>
          <cell r="E7">
            <v>1271</v>
          </cell>
          <cell r="F7">
            <v>3.84</v>
          </cell>
          <cell r="G7">
            <v>13</v>
          </cell>
          <cell r="H7">
            <v>254.2</v>
          </cell>
          <cell r="I7">
            <v>3</v>
          </cell>
          <cell r="J7">
            <v>2</v>
          </cell>
          <cell r="K7">
            <v>0</v>
          </cell>
          <cell r="L7">
            <v>6</v>
          </cell>
          <cell r="M7">
            <v>1.739672200340147</v>
          </cell>
        </row>
        <row r="8">
          <cell r="B8" t="str">
            <v>West Virginia</v>
          </cell>
          <cell r="C8">
            <v>5</v>
          </cell>
          <cell r="D8">
            <v>298</v>
          </cell>
          <cell r="E8">
            <v>1273</v>
          </cell>
          <cell r="F8">
            <v>4.2699999999999996</v>
          </cell>
          <cell r="G8">
            <v>8</v>
          </cell>
          <cell r="H8">
            <v>254.6</v>
          </cell>
          <cell r="I8">
            <v>4</v>
          </cell>
          <cell r="J8">
            <v>1</v>
          </cell>
          <cell r="K8">
            <v>0</v>
          </cell>
          <cell r="L8">
            <v>7</v>
          </cell>
          <cell r="M8">
            <v>1.7331832922614161</v>
          </cell>
        </row>
        <row r="9">
          <cell r="B9" t="str">
            <v>California</v>
          </cell>
          <cell r="C9">
            <v>5</v>
          </cell>
          <cell r="D9">
            <v>313</v>
          </cell>
          <cell r="E9">
            <v>1274</v>
          </cell>
          <cell r="F9">
            <v>4.07</v>
          </cell>
          <cell r="G9">
            <v>10</v>
          </cell>
          <cell r="H9">
            <v>254.8</v>
          </cell>
          <cell r="I9">
            <v>3</v>
          </cell>
          <cell r="J9">
            <v>2</v>
          </cell>
          <cell r="K9">
            <v>0</v>
          </cell>
          <cell r="L9">
            <v>8</v>
          </cell>
          <cell r="M9">
            <v>1.7299388382220506</v>
          </cell>
        </row>
        <row r="10">
          <cell r="B10" t="str">
            <v>UCF</v>
          </cell>
          <cell r="C10">
            <v>5</v>
          </cell>
          <cell r="D10">
            <v>319</v>
          </cell>
          <cell r="E10">
            <v>1326</v>
          </cell>
          <cell r="F10">
            <v>4.16</v>
          </cell>
          <cell r="G10">
            <v>9</v>
          </cell>
          <cell r="H10">
            <v>265.2</v>
          </cell>
          <cell r="I10">
            <v>3</v>
          </cell>
          <cell r="J10">
            <v>2</v>
          </cell>
          <cell r="K10">
            <v>0</v>
          </cell>
          <cell r="L10">
            <v>9</v>
          </cell>
          <cell r="M10">
            <v>1.5612272281750534</v>
          </cell>
        </row>
        <row r="11">
          <cell r="B11" t="str">
            <v>Utah</v>
          </cell>
          <cell r="C11">
            <v>5</v>
          </cell>
          <cell r="D11">
            <v>323</v>
          </cell>
          <cell r="E11">
            <v>1335</v>
          </cell>
          <cell r="F11">
            <v>4.13</v>
          </cell>
          <cell r="G11">
            <v>9</v>
          </cell>
          <cell r="H11">
            <v>267</v>
          </cell>
          <cell r="I11">
            <v>5</v>
          </cell>
          <cell r="J11">
            <v>0</v>
          </cell>
          <cell r="K11">
            <v>0</v>
          </cell>
          <cell r="L11">
            <v>10</v>
          </cell>
          <cell r="M11">
            <v>1.5320271418207652</v>
          </cell>
        </row>
        <row r="12">
          <cell r="B12" t="str">
            <v>Rutgers</v>
          </cell>
          <cell r="C12">
            <v>5</v>
          </cell>
          <cell r="D12">
            <v>297</v>
          </cell>
          <cell r="E12">
            <v>1351</v>
          </cell>
          <cell r="F12">
            <v>4.55</v>
          </cell>
          <cell r="G12">
            <v>9</v>
          </cell>
          <cell r="H12">
            <v>270.2</v>
          </cell>
          <cell r="I12">
            <v>3</v>
          </cell>
          <cell r="J12">
            <v>2</v>
          </cell>
          <cell r="K12">
            <v>0</v>
          </cell>
          <cell r="L12">
            <v>11</v>
          </cell>
          <cell r="M12">
            <v>1.48011587719092</v>
          </cell>
        </row>
        <row r="13">
          <cell r="B13" t="str">
            <v>Nebraska</v>
          </cell>
          <cell r="C13">
            <v>5</v>
          </cell>
          <cell r="D13">
            <v>334</v>
          </cell>
          <cell r="E13">
            <v>1375</v>
          </cell>
          <cell r="F13">
            <v>4.12</v>
          </cell>
          <cell r="G13">
            <v>7</v>
          </cell>
          <cell r="H13">
            <v>275</v>
          </cell>
          <cell r="I13">
            <v>5</v>
          </cell>
          <cell r="J13">
            <v>0</v>
          </cell>
          <cell r="K13">
            <v>0</v>
          </cell>
          <cell r="L13">
            <v>12</v>
          </cell>
          <cell r="M13">
            <v>1.4022489802461517</v>
          </cell>
        </row>
        <row r="14">
          <cell r="B14" t="str">
            <v>Arizona</v>
          </cell>
          <cell r="C14">
            <v>5</v>
          </cell>
          <cell r="D14">
            <v>314</v>
          </cell>
          <cell r="E14">
            <v>1409</v>
          </cell>
          <cell r="F14">
            <v>4.49</v>
          </cell>
          <cell r="G14">
            <v>8</v>
          </cell>
          <cell r="H14">
            <v>281.8</v>
          </cell>
          <cell r="I14">
            <v>4</v>
          </cell>
          <cell r="J14">
            <v>1</v>
          </cell>
          <cell r="K14">
            <v>0</v>
          </cell>
          <cell r="L14">
            <v>13</v>
          </cell>
          <cell r="M14">
            <v>1.29193754290773</v>
          </cell>
        </row>
        <row r="15">
          <cell r="B15" t="str">
            <v>Kent St.</v>
          </cell>
          <cell r="C15">
            <v>5</v>
          </cell>
          <cell r="D15">
            <v>353</v>
          </cell>
          <cell r="E15">
            <v>1421</v>
          </cell>
          <cell r="F15">
            <v>4.03</v>
          </cell>
          <cell r="G15">
            <v>11</v>
          </cell>
          <cell r="H15">
            <v>284.2</v>
          </cell>
          <cell r="I15">
            <v>2</v>
          </cell>
          <cell r="J15">
            <v>3</v>
          </cell>
          <cell r="K15">
            <v>0</v>
          </cell>
          <cell r="L15">
            <v>14</v>
          </cell>
          <cell r="M15">
            <v>1.2530040944353462</v>
          </cell>
        </row>
        <row r="16">
          <cell r="B16" t="str">
            <v>Syracuse</v>
          </cell>
          <cell r="C16">
            <v>5</v>
          </cell>
          <cell r="D16">
            <v>330</v>
          </cell>
          <cell r="E16">
            <v>1423</v>
          </cell>
          <cell r="F16">
            <v>4.3099999999999996</v>
          </cell>
          <cell r="G16">
            <v>9</v>
          </cell>
          <cell r="H16">
            <v>284.60000000000002</v>
          </cell>
          <cell r="I16">
            <v>4</v>
          </cell>
          <cell r="J16">
            <v>1</v>
          </cell>
          <cell r="K16">
            <v>0</v>
          </cell>
          <cell r="L16">
            <v>15</v>
          </cell>
          <cell r="M16">
            <v>1.2465151863566151</v>
          </cell>
        </row>
        <row r="17">
          <cell r="B17" t="str">
            <v>Southern Miss.</v>
          </cell>
          <cell r="C17">
            <v>6</v>
          </cell>
          <cell r="D17">
            <v>369</v>
          </cell>
          <cell r="E17">
            <v>1751</v>
          </cell>
          <cell r="F17">
            <v>4.75</v>
          </cell>
          <cell r="G17">
            <v>17</v>
          </cell>
          <cell r="H17">
            <v>291.83</v>
          </cell>
          <cell r="I17">
            <v>4</v>
          </cell>
          <cell r="J17">
            <v>2</v>
          </cell>
          <cell r="K17">
            <v>0</v>
          </cell>
          <cell r="L17">
            <v>16</v>
          </cell>
          <cell r="M17">
            <v>1.1292281728335587</v>
          </cell>
        </row>
        <row r="18">
          <cell r="B18" t="str">
            <v>Alabama</v>
          </cell>
          <cell r="C18">
            <v>6</v>
          </cell>
          <cell r="D18">
            <v>366</v>
          </cell>
          <cell r="E18">
            <v>1773</v>
          </cell>
          <cell r="F18">
            <v>4.84</v>
          </cell>
          <cell r="G18">
            <v>8</v>
          </cell>
          <cell r="H18">
            <v>295.5</v>
          </cell>
          <cell r="I18">
            <v>5</v>
          </cell>
          <cell r="J18">
            <v>1</v>
          </cell>
          <cell r="K18">
            <v>0</v>
          </cell>
          <cell r="L18">
            <v>17</v>
          </cell>
          <cell r="M18">
            <v>1.0696924412112045</v>
          </cell>
        </row>
        <row r="19">
          <cell r="B19" t="str">
            <v>South Fla.</v>
          </cell>
          <cell r="C19">
            <v>5</v>
          </cell>
          <cell r="D19">
            <v>324</v>
          </cell>
          <cell r="E19">
            <v>1506</v>
          </cell>
          <cell r="F19">
            <v>4.6500000000000004</v>
          </cell>
          <cell r="G19">
            <v>10</v>
          </cell>
          <cell r="H19">
            <v>301.2</v>
          </cell>
          <cell r="I19">
            <v>3</v>
          </cell>
          <cell r="J19">
            <v>2</v>
          </cell>
          <cell r="K19">
            <v>0</v>
          </cell>
          <cell r="L19">
            <v>18</v>
          </cell>
          <cell r="M19">
            <v>0.97722550108929263</v>
          </cell>
        </row>
        <row r="20">
          <cell r="B20" t="str">
            <v>Arkansas</v>
          </cell>
          <cell r="C20">
            <v>5</v>
          </cell>
          <cell r="D20">
            <v>321</v>
          </cell>
          <cell r="E20">
            <v>1512</v>
          </cell>
          <cell r="F20">
            <v>4.71</v>
          </cell>
          <cell r="G20">
            <v>9</v>
          </cell>
          <cell r="H20">
            <v>302.39999999999998</v>
          </cell>
          <cell r="I20">
            <v>4</v>
          </cell>
          <cell r="J20">
            <v>1</v>
          </cell>
          <cell r="K20">
            <v>0</v>
          </cell>
          <cell r="L20">
            <v>19</v>
          </cell>
          <cell r="M20">
            <v>0.95775877685310074</v>
          </cell>
        </row>
        <row r="21">
          <cell r="B21" t="str">
            <v>Illinois</v>
          </cell>
          <cell r="C21">
            <v>5</v>
          </cell>
          <cell r="D21">
            <v>314</v>
          </cell>
          <cell r="E21">
            <v>1524</v>
          </cell>
          <cell r="F21">
            <v>4.8499999999999996</v>
          </cell>
          <cell r="G21">
            <v>9</v>
          </cell>
          <cell r="H21">
            <v>304.8</v>
          </cell>
          <cell r="I21">
            <v>3</v>
          </cell>
          <cell r="J21">
            <v>2</v>
          </cell>
          <cell r="K21">
            <v>0</v>
          </cell>
          <cell r="L21">
            <v>20</v>
          </cell>
          <cell r="M21">
            <v>0.91882532838071618</v>
          </cell>
        </row>
        <row r="22">
          <cell r="B22" t="str">
            <v>Florida</v>
          </cell>
          <cell r="C22">
            <v>6</v>
          </cell>
          <cell r="D22">
            <v>376</v>
          </cell>
          <cell r="E22">
            <v>1840</v>
          </cell>
          <cell r="F22">
            <v>4.8899999999999997</v>
          </cell>
          <cell r="G22">
            <v>14</v>
          </cell>
          <cell r="H22">
            <v>306.67</v>
          </cell>
          <cell r="I22">
            <v>4</v>
          </cell>
          <cell r="J22">
            <v>2</v>
          </cell>
          <cell r="K22">
            <v>0</v>
          </cell>
          <cell r="L22">
            <v>21</v>
          </cell>
          <cell r="M22">
            <v>0.8884896831126502</v>
          </cell>
        </row>
        <row r="23">
          <cell r="B23" t="str">
            <v>Miami (FL)</v>
          </cell>
          <cell r="C23">
            <v>5</v>
          </cell>
          <cell r="D23">
            <v>322</v>
          </cell>
          <cell r="E23">
            <v>1538</v>
          </cell>
          <cell r="F23">
            <v>4.78</v>
          </cell>
          <cell r="G23">
            <v>12</v>
          </cell>
          <cell r="H23">
            <v>307.60000000000002</v>
          </cell>
          <cell r="I23">
            <v>3</v>
          </cell>
          <cell r="J23">
            <v>2</v>
          </cell>
          <cell r="K23">
            <v>0</v>
          </cell>
          <cell r="L23">
            <v>22</v>
          </cell>
          <cell r="M23">
            <v>0.87340297182960125</v>
          </cell>
        </row>
        <row r="24">
          <cell r="B24" t="str">
            <v>Wisconsin</v>
          </cell>
          <cell r="C24">
            <v>6</v>
          </cell>
          <cell r="D24">
            <v>346</v>
          </cell>
          <cell r="E24">
            <v>1850</v>
          </cell>
          <cell r="F24">
            <v>5.35</v>
          </cell>
          <cell r="G24">
            <v>14</v>
          </cell>
          <cell r="H24">
            <v>308.33</v>
          </cell>
          <cell r="I24">
            <v>5</v>
          </cell>
          <cell r="J24">
            <v>1</v>
          </cell>
          <cell r="K24">
            <v>0</v>
          </cell>
          <cell r="L24">
            <v>23</v>
          </cell>
          <cell r="M24">
            <v>0.86156071458591843</v>
          </cell>
        </row>
        <row r="25">
          <cell r="B25" t="str">
            <v>Texas A&amp;M</v>
          </cell>
          <cell r="C25">
            <v>5</v>
          </cell>
          <cell r="D25">
            <v>357</v>
          </cell>
          <cell r="E25">
            <v>1560</v>
          </cell>
          <cell r="F25">
            <v>4.37</v>
          </cell>
          <cell r="G25">
            <v>13</v>
          </cell>
          <cell r="H25">
            <v>312</v>
          </cell>
          <cell r="I25">
            <v>3</v>
          </cell>
          <cell r="J25">
            <v>2</v>
          </cell>
          <cell r="K25">
            <v>0</v>
          </cell>
          <cell r="L25">
            <v>24</v>
          </cell>
          <cell r="M25">
            <v>0.80202498296356417</v>
          </cell>
        </row>
        <row r="26">
          <cell r="B26" t="str">
            <v>Buffalo</v>
          </cell>
          <cell r="C26">
            <v>5</v>
          </cell>
          <cell r="D26">
            <v>341</v>
          </cell>
          <cell r="E26">
            <v>1563</v>
          </cell>
          <cell r="F26">
            <v>4.58</v>
          </cell>
          <cell r="G26">
            <v>17</v>
          </cell>
          <cell r="H26">
            <v>312.60000000000002</v>
          </cell>
          <cell r="I26">
            <v>2</v>
          </cell>
          <cell r="J26">
            <v>3</v>
          </cell>
          <cell r="K26">
            <v>0</v>
          </cell>
          <cell r="L26">
            <v>25</v>
          </cell>
          <cell r="M26">
            <v>0.79229162084546778</v>
          </cell>
        </row>
        <row r="27">
          <cell r="B27" t="str">
            <v>Navy</v>
          </cell>
          <cell r="C27">
            <v>5</v>
          </cell>
          <cell r="D27">
            <v>299</v>
          </cell>
          <cell r="E27">
            <v>1564</v>
          </cell>
          <cell r="F27">
            <v>5.23</v>
          </cell>
          <cell r="G27">
            <v>10</v>
          </cell>
          <cell r="H27">
            <v>312.8</v>
          </cell>
          <cell r="I27">
            <v>3</v>
          </cell>
          <cell r="J27">
            <v>2</v>
          </cell>
          <cell r="K27">
            <v>0</v>
          </cell>
          <cell r="L27">
            <v>26</v>
          </cell>
          <cell r="M27">
            <v>0.78904716680610265</v>
          </cell>
        </row>
        <row r="28">
          <cell r="B28" t="str">
            <v>Penn St.</v>
          </cell>
          <cell r="C28">
            <v>6</v>
          </cell>
          <cell r="D28">
            <v>361</v>
          </cell>
          <cell r="E28">
            <v>1889</v>
          </cell>
          <cell r="F28">
            <v>5.23</v>
          </cell>
          <cell r="G28">
            <v>13</v>
          </cell>
          <cell r="H28">
            <v>314.83</v>
          </cell>
          <cell r="I28">
            <v>3</v>
          </cell>
          <cell r="J28">
            <v>3</v>
          </cell>
          <cell r="K28">
            <v>0</v>
          </cell>
          <cell r="L28">
            <v>27</v>
          </cell>
          <cell r="M28">
            <v>0.75611595830654488</v>
          </cell>
        </row>
        <row r="29">
          <cell r="B29" t="str">
            <v>Florida St.</v>
          </cell>
          <cell r="C29">
            <v>6</v>
          </cell>
          <cell r="D29">
            <v>439</v>
          </cell>
          <cell r="E29">
            <v>1891</v>
          </cell>
          <cell r="F29">
            <v>4.3099999999999996</v>
          </cell>
          <cell r="G29">
            <v>11</v>
          </cell>
          <cell r="H29">
            <v>315.17</v>
          </cell>
          <cell r="I29">
            <v>5</v>
          </cell>
          <cell r="J29">
            <v>1</v>
          </cell>
          <cell r="K29">
            <v>0</v>
          </cell>
          <cell r="L29">
            <v>28</v>
          </cell>
          <cell r="M29">
            <v>0.75060038643962335</v>
          </cell>
        </row>
        <row r="30">
          <cell r="B30" t="str">
            <v>Georgia</v>
          </cell>
          <cell r="C30">
            <v>6</v>
          </cell>
          <cell r="D30">
            <v>354</v>
          </cell>
          <cell r="E30">
            <v>1891</v>
          </cell>
          <cell r="F30">
            <v>5.34</v>
          </cell>
          <cell r="G30">
            <v>16</v>
          </cell>
          <cell r="H30">
            <v>315.17</v>
          </cell>
          <cell r="I30">
            <v>2</v>
          </cell>
          <cell r="J30">
            <v>4</v>
          </cell>
          <cell r="K30">
            <v>0</v>
          </cell>
          <cell r="L30">
            <v>28</v>
          </cell>
          <cell r="M30">
            <v>0.75060038643962335</v>
          </cell>
        </row>
        <row r="31">
          <cell r="B31" t="str">
            <v>Missouri</v>
          </cell>
          <cell r="C31">
            <v>5</v>
          </cell>
          <cell r="D31">
            <v>345</v>
          </cell>
          <cell r="E31">
            <v>1593</v>
          </cell>
          <cell r="F31">
            <v>4.62</v>
          </cell>
          <cell r="G31">
            <v>6</v>
          </cell>
          <cell r="H31">
            <v>318.60000000000002</v>
          </cell>
          <cell r="I31">
            <v>5</v>
          </cell>
          <cell r="J31">
            <v>0</v>
          </cell>
          <cell r="K31">
            <v>0</v>
          </cell>
          <cell r="L31">
            <v>30</v>
          </cell>
          <cell r="M31">
            <v>0.69495799966450766</v>
          </cell>
        </row>
        <row r="32">
          <cell r="B32" t="str">
            <v>San Diego St.</v>
          </cell>
          <cell r="C32">
            <v>5</v>
          </cell>
          <cell r="D32">
            <v>357</v>
          </cell>
          <cell r="E32">
            <v>1597</v>
          </cell>
          <cell r="F32">
            <v>4.47</v>
          </cell>
          <cell r="G32">
            <v>10</v>
          </cell>
          <cell r="H32">
            <v>319.39999999999998</v>
          </cell>
          <cell r="I32">
            <v>3</v>
          </cell>
          <cell r="J32">
            <v>2</v>
          </cell>
          <cell r="K32">
            <v>0</v>
          </cell>
          <cell r="L32">
            <v>31</v>
          </cell>
          <cell r="M32">
            <v>0.68198018350704703</v>
          </cell>
        </row>
        <row r="33">
          <cell r="B33" t="str">
            <v>Idaho</v>
          </cell>
          <cell r="C33">
            <v>5</v>
          </cell>
          <cell r="D33">
            <v>311</v>
          </cell>
          <cell r="E33">
            <v>1606</v>
          </cell>
          <cell r="F33">
            <v>5.16</v>
          </cell>
          <cell r="G33">
            <v>11</v>
          </cell>
          <cell r="H33">
            <v>321.2</v>
          </cell>
          <cell r="I33">
            <v>3</v>
          </cell>
          <cell r="J33">
            <v>2</v>
          </cell>
          <cell r="K33">
            <v>0</v>
          </cell>
          <cell r="L33">
            <v>32</v>
          </cell>
          <cell r="M33">
            <v>0.65278009715275886</v>
          </cell>
        </row>
        <row r="34">
          <cell r="B34" t="str">
            <v>Army</v>
          </cell>
          <cell r="C34">
            <v>6</v>
          </cell>
          <cell r="D34">
            <v>337</v>
          </cell>
          <cell r="E34">
            <v>1947</v>
          </cell>
          <cell r="F34">
            <v>5.78</v>
          </cell>
          <cell r="G34">
            <v>20</v>
          </cell>
          <cell r="H34">
            <v>324.5</v>
          </cell>
          <cell r="I34">
            <v>4</v>
          </cell>
          <cell r="J34">
            <v>2</v>
          </cell>
          <cell r="K34">
            <v>0</v>
          </cell>
          <cell r="L34">
            <v>33</v>
          </cell>
          <cell r="M34">
            <v>0.59924660550323061</v>
          </cell>
        </row>
        <row r="35">
          <cell r="B35" t="str">
            <v>North Carolina St.</v>
          </cell>
          <cell r="C35">
            <v>6</v>
          </cell>
          <cell r="D35">
            <v>362</v>
          </cell>
          <cell r="E35">
            <v>1957</v>
          </cell>
          <cell r="F35">
            <v>5.41</v>
          </cell>
          <cell r="G35">
            <v>19</v>
          </cell>
          <cell r="H35">
            <v>326.17</v>
          </cell>
          <cell r="I35">
            <v>5</v>
          </cell>
          <cell r="J35">
            <v>1</v>
          </cell>
          <cell r="K35">
            <v>0</v>
          </cell>
          <cell r="L35">
            <v>34</v>
          </cell>
          <cell r="M35">
            <v>0.57215541427452976</v>
          </cell>
        </row>
        <row r="36">
          <cell r="B36" t="str">
            <v>Air Force</v>
          </cell>
          <cell r="C36">
            <v>6</v>
          </cell>
          <cell r="D36">
            <v>402</v>
          </cell>
          <cell r="E36">
            <v>1960</v>
          </cell>
          <cell r="F36">
            <v>4.88</v>
          </cell>
          <cell r="G36">
            <v>14</v>
          </cell>
          <cell r="H36">
            <v>326.67</v>
          </cell>
          <cell r="I36">
            <v>5</v>
          </cell>
          <cell r="J36">
            <v>1</v>
          </cell>
          <cell r="K36">
            <v>0</v>
          </cell>
          <cell r="L36">
            <v>35</v>
          </cell>
          <cell r="M36">
            <v>0.56404427917611644</v>
          </cell>
        </row>
        <row r="37">
          <cell r="B37" t="str">
            <v>Mississippi St.</v>
          </cell>
          <cell r="C37">
            <v>6</v>
          </cell>
          <cell r="D37">
            <v>379</v>
          </cell>
          <cell r="E37">
            <v>1969</v>
          </cell>
          <cell r="F37">
            <v>5.2</v>
          </cell>
          <cell r="G37">
            <v>11</v>
          </cell>
          <cell r="H37">
            <v>328.17</v>
          </cell>
          <cell r="I37">
            <v>4</v>
          </cell>
          <cell r="J37">
            <v>2</v>
          </cell>
          <cell r="K37">
            <v>0</v>
          </cell>
          <cell r="L37">
            <v>36</v>
          </cell>
          <cell r="M37">
            <v>0.53971087388087635</v>
          </cell>
        </row>
        <row r="38">
          <cell r="B38" t="str">
            <v>Louisville</v>
          </cell>
          <cell r="C38">
            <v>5</v>
          </cell>
          <cell r="D38">
            <v>308</v>
          </cell>
          <cell r="E38">
            <v>1647</v>
          </cell>
          <cell r="F38">
            <v>5.35</v>
          </cell>
          <cell r="G38">
            <v>13</v>
          </cell>
          <cell r="H38">
            <v>329.4</v>
          </cell>
          <cell r="I38">
            <v>3</v>
          </cell>
          <cell r="J38">
            <v>2</v>
          </cell>
          <cell r="K38">
            <v>0</v>
          </cell>
          <cell r="L38">
            <v>37</v>
          </cell>
          <cell r="M38">
            <v>0.51975748153878021</v>
          </cell>
        </row>
        <row r="39">
          <cell r="B39" t="str">
            <v>North Carolina</v>
          </cell>
          <cell r="C39">
            <v>5</v>
          </cell>
          <cell r="D39">
            <v>327</v>
          </cell>
          <cell r="E39">
            <v>1657</v>
          </cell>
          <cell r="F39">
            <v>5.07</v>
          </cell>
          <cell r="G39">
            <v>12</v>
          </cell>
          <cell r="H39">
            <v>331.4</v>
          </cell>
          <cell r="I39">
            <v>3</v>
          </cell>
          <cell r="J39">
            <v>2</v>
          </cell>
          <cell r="K39">
            <v>0</v>
          </cell>
          <cell r="L39">
            <v>38</v>
          </cell>
          <cell r="M39">
            <v>0.4873129411451268</v>
          </cell>
        </row>
        <row r="40">
          <cell r="B40" t="str">
            <v>Boston College</v>
          </cell>
          <cell r="C40">
            <v>5</v>
          </cell>
          <cell r="D40">
            <v>361</v>
          </cell>
          <cell r="E40">
            <v>1666</v>
          </cell>
          <cell r="F40">
            <v>4.6100000000000003</v>
          </cell>
          <cell r="G40">
            <v>13</v>
          </cell>
          <cell r="H40">
            <v>333.2</v>
          </cell>
          <cell r="I40">
            <v>2</v>
          </cell>
          <cell r="J40">
            <v>3</v>
          </cell>
          <cell r="K40">
            <v>0</v>
          </cell>
          <cell r="L40">
            <v>39</v>
          </cell>
          <cell r="M40">
            <v>0.45811285479083858</v>
          </cell>
        </row>
        <row r="41">
          <cell r="B41" t="str">
            <v>Auburn</v>
          </cell>
          <cell r="C41">
            <v>6</v>
          </cell>
          <cell r="D41">
            <v>423</v>
          </cell>
          <cell r="E41">
            <v>2009</v>
          </cell>
          <cell r="F41">
            <v>4.75</v>
          </cell>
          <cell r="G41">
            <v>16</v>
          </cell>
          <cell r="H41">
            <v>334.83</v>
          </cell>
          <cell r="I41">
            <v>6</v>
          </cell>
          <cell r="J41">
            <v>0</v>
          </cell>
          <cell r="K41">
            <v>0</v>
          </cell>
          <cell r="L41">
            <v>40</v>
          </cell>
          <cell r="M41">
            <v>0.43167055437001112</v>
          </cell>
        </row>
        <row r="42">
          <cell r="B42" t="str">
            <v>Central Mich.</v>
          </cell>
          <cell r="C42">
            <v>6</v>
          </cell>
          <cell r="D42">
            <v>393</v>
          </cell>
          <cell r="E42">
            <v>2011</v>
          </cell>
          <cell r="F42">
            <v>5.12</v>
          </cell>
          <cell r="G42">
            <v>17</v>
          </cell>
          <cell r="H42">
            <v>335.17</v>
          </cell>
          <cell r="I42">
            <v>2</v>
          </cell>
          <cell r="J42">
            <v>4</v>
          </cell>
          <cell r="K42">
            <v>0</v>
          </cell>
          <cell r="L42">
            <v>41</v>
          </cell>
          <cell r="M42">
            <v>0.42615498250308953</v>
          </cell>
        </row>
        <row r="43">
          <cell r="B43" t="str">
            <v>Michigan St.</v>
          </cell>
          <cell r="C43">
            <v>6</v>
          </cell>
          <cell r="D43">
            <v>417</v>
          </cell>
          <cell r="E43">
            <v>2020</v>
          </cell>
          <cell r="F43">
            <v>4.84</v>
          </cell>
          <cell r="G43">
            <v>14</v>
          </cell>
          <cell r="H43">
            <v>336.67</v>
          </cell>
          <cell r="I43">
            <v>6</v>
          </cell>
          <cell r="J43">
            <v>0</v>
          </cell>
          <cell r="K43">
            <v>0</v>
          </cell>
          <cell r="L43">
            <v>42</v>
          </cell>
          <cell r="M43">
            <v>0.4018215772078495</v>
          </cell>
        </row>
        <row r="44">
          <cell r="B44" t="str">
            <v>Tulane</v>
          </cell>
          <cell r="C44">
            <v>5</v>
          </cell>
          <cell r="D44">
            <v>329</v>
          </cell>
          <cell r="E44">
            <v>1685</v>
          </cell>
          <cell r="F44">
            <v>5.12</v>
          </cell>
          <cell r="G44">
            <v>19</v>
          </cell>
          <cell r="H44">
            <v>337</v>
          </cell>
          <cell r="I44">
            <v>2</v>
          </cell>
          <cell r="J44">
            <v>3</v>
          </cell>
          <cell r="K44">
            <v>0</v>
          </cell>
          <cell r="L44">
            <v>43</v>
          </cell>
          <cell r="M44">
            <v>0.39646822804289694</v>
          </cell>
        </row>
        <row r="45">
          <cell r="B45" t="str">
            <v>Colorado</v>
          </cell>
          <cell r="C45">
            <v>5</v>
          </cell>
          <cell r="D45">
            <v>297</v>
          </cell>
          <cell r="E45">
            <v>1692</v>
          </cell>
          <cell r="F45">
            <v>5.7</v>
          </cell>
          <cell r="G45">
            <v>14</v>
          </cell>
          <cell r="H45">
            <v>338.4</v>
          </cell>
          <cell r="I45">
            <v>3</v>
          </cell>
          <cell r="J45">
            <v>2</v>
          </cell>
          <cell r="K45">
            <v>0</v>
          </cell>
          <cell r="L45">
            <v>44</v>
          </cell>
          <cell r="M45">
            <v>0.37375704976733998</v>
          </cell>
        </row>
        <row r="46">
          <cell r="B46" t="str">
            <v>Oregon</v>
          </cell>
          <cell r="C46">
            <v>6</v>
          </cell>
          <cell r="D46">
            <v>446</v>
          </cell>
          <cell r="E46">
            <v>2031</v>
          </cell>
          <cell r="F46">
            <v>4.55</v>
          </cell>
          <cell r="G46">
            <v>12</v>
          </cell>
          <cell r="H46">
            <v>338.5</v>
          </cell>
          <cell r="I46">
            <v>6</v>
          </cell>
          <cell r="J46">
            <v>0</v>
          </cell>
          <cell r="K46">
            <v>0</v>
          </cell>
          <cell r="L46">
            <v>45</v>
          </cell>
          <cell r="M46">
            <v>0.37213482274765691</v>
          </cell>
        </row>
        <row r="47">
          <cell r="B47" t="str">
            <v>Pittsburgh</v>
          </cell>
          <cell r="C47">
            <v>5</v>
          </cell>
          <cell r="D47">
            <v>342</v>
          </cell>
          <cell r="E47">
            <v>1696</v>
          </cell>
          <cell r="F47">
            <v>4.96</v>
          </cell>
          <cell r="G47">
            <v>13</v>
          </cell>
          <cell r="H47">
            <v>339.2</v>
          </cell>
          <cell r="I47">
            <v>2</v>
          </cell>
          <cell r="J47">
            <v>3</v>
          </cell>
          <cell r="K47">
            <v>0</v>
          </cell>
          <cell r="L47">
            <v>46</v>
          </cell>
          <cell r="M47">
            <v>0.36077923360987846</v>
          </cell>
        </row>
        <row r="48">
          <cell r="B48" t="str">
            <v>Ohio</v>
          </cell>
          <cell r="C48">
            <v>6</v>
          </cell>
          <cell r="D48">
            <v>404</v>
          </cell>
          <cell r="E48">
            <v>2050</v>
          </cell>
          <cell r="F48">
            <v>5.07</v>
          </cell>
          <cell r="G48">
            <v>17</v>
          </cell>
          <cell r="H48">
            <v>341.67</v>
          </cell>
          <cell r="I48">
            <v>3</v>
          </cell>
          <cell r="J48">
            <v>3</v>
          </cell>
          <cell r="K48">
            <v>0</v>
          </cell>
          <cell r="L48">
            <v>47</v>
          </cell>
          <cell r="M48">
            <v>0.32071022622371609</v>
          </cell>
        </row>
        <row r="49">
          <cell r="B49" t="str">
            <v>Kentucky</v>
          </cell>
          <cell r="C49">
            <v>6</v>
          </cell>
          <cell r="D49">
            <v>380</v>
          </cell>
          <cell r="E49">
            <v>2061</v>
          </cell>
          <cell r="F49">
            <v>5.42</v>
          </cell>
          <cell r="G49">
            <v>23</v>
          </cell>
          <cell r="H49">
            <v>343.5</v>
          </cell>
          <cell r="I49">
            <v>3</v>
          </cell>
          <cell r="J49">
            <v>3</v>
          </cell>
          <cell r="K49">
            <v>0</v>
          </cell>
          <cell r="L49">
            <v>48</v>
          </cell>
          <cell r="M49">
            <v>0.2910234717635235</v>
          </cell>
        </row>
        <row r="50">
          <cell r="B50" t="str">
            <v>Vanderbilt</v>
          </cell>
          <cell r="C50">
            <v>5</v>
          </cell>
          <cell r="D50">
            <v>354</v>
          </cell>
          <cell r="E50">
            <v>1726</v>
          </cell>
          <cell r="F50">
            <v>4.88</v>
          </cell>
          <cell r="G50">
            <v>13</v>
          </cell>
          <cell r="H50">
            <v>345.2</v>
          </cell>
          <cell r="I50">
            <v>2</v>
          </cell>
          <cell r="J50">
            <v>3</v>
          </cell>
          <cell r="K50">
            <v>0</v>
          </cell>
          <cell r="L50">
            <v>49</v>
          </cell>
          <cell r="M50">
            <v>0.26344561242891829</v>
          </cell>
        </row>
        <row r="51">
          <cell r="B51" t="str">
            <v>Arizona St.</v>
          </cell>
          <cell r="C51">
            <v>6</v>
          </cell>
          <cell r="D51">
            <v>398</v>
          </cell>
          <cell r="E51">
            <v>2089</v>
          </cell>
          <cell r="F51">
            <v>5.25</v>
          </cell>
          <cell r="G51">
            <v>16</v>
          </cell>
          <cell r="H51">
            <v>348.17</v>
          </cell>
          <cell r="I51">
            <v>3</v>
          </cell>
          <cell r="J51">
            <v>3</v>
          </cell>
          <cell r="K51">
            <v>0</v>
          </cell>
          <cell r="L51">
            <v>50</v>
          </cell>
          <cell r="M51">
            <v>0.21526546994434259</v>
          </cell>
        </row>
        <row r="52">
          <cell r="B52" t="str">
            <v>UTEP</v>
          </cell>
          <cell r="C52">
            <v>6</v>
          </cell>
          <cell r="D52">
            <v>408</v>
          </cell>
          <cell r="E52">
            <v>2097</v>
          </cell>
          <cell r="F52">
            <v>5.14</v>
          </cell>
          <cell r="G52">
            <v>16</v>
          </cell>
          <cell r="H52">
            <v>349.5</v>
          </cell>
          <cell r="I52">
            <v>5</v>
          </cell>
          <cell r="J52">
            <v>1</v>
          </cell>
          <cell r="K52">
            <v>0</v>
          </cell>
          <cell r="L52">
            <v>51</v>
          </cell>
          <cell r="M52">
            <v>0.19368985058256336</v>
          </cell>
        </row>
        <row r="53">
          <cell r="B53" t="str">
            <v>FIU</v>
          </cell>
          <cell r="C53">
            <v>5</v>
          </cell>
          <cell r="D53">
            <v>318</v>
          </cell>
          <cell r="E53">
            <v>1759</v>
          </cell>
          <cell r="F53">
            <v>5.53</v>
          </cell>
          <cell r="G53">
            <v>19</v>
          </cell>
          <cell r="H53">
            <v>351.8</v>
          </cell>
          <cell r="I53">
            <v>1</v>
          </cell>
          <cell r="J53">
            <v>4</v>
          </cell>
          <cell r="K53">
            <v>0</v>
          </cell>
          <cell r="L53">
            <v>52</v>
          </cell>
          <cell r="M53">
            <v>0.15637862912986178</v>
          </cell>
        </row>
        <row r="54">
          <cell r="B54" t="str">
            <v>Cincinnati</v>
          </cell>
          <cell r="C54">
            <v>5</v>
          </cell>
          <cell r="D54">
            <v>361</v>
          </cell>
          <cell r="E54">
            <v>1762</v>
          </cell>
          <cell r="F54">
            <v>4.88</v>
          </cell>
          <cell r="G54">
            <v>13</v>
          </cell>
          <cell r="H54">
            <v>352.4</v>
          </cell>
          <cell r="I54">
            <v>2</v>
          </cell>
          <cell r="J54">
            <v>3</v>
          </cell>
          <cell r="K54">
            <v>0</v>
          </cell>
          <cell r="L54">
            <v>53</v>
          </cell>
          <cell r="M54">
            <v>0.14664526701176633</v>
          </cell>
        </row>
        <row r="55">
          <cell r="B55" t="str">
            <v>Georgia Tech</v>
          </cell>
          <cell r="C55">
            <v>6</v>
          </cell>
          <cell r="D55">
            <v>398</v>
          </cell>
          <cell r="E55">
            <v>2115</v>
          </cell>
          <cell r="F55">
            <v>5.31</v>
          </cell>
          <cell r="G55">
            <v>19</v>
          </cell>
          <cell r="H55">
            <v>352.5</v>
          </cell>
          <cell r="I55">
            <v>4</v>
          </cell>
          <cell r="J55">
            <v>2</v>
          </cell>
          <cell r="K55">
            <v>0</v>
          </cell>
          <cell r="L55">
            <v>54</v>
          </cell>
          <cell r="M55">
            <v>0.1450230399920833</v>
          </cell>
        </row>
        <row r="56">
          <cell r="B56" t="str">
            <v>Northern Ill.</v>
          </cell>
          <cell r="C56">
            <v>6</v>
          </cell>
          <cell r="D56">
            <v>386</v>
          </cell>
          <cell r="E56">
            <v>2125</v>
          </cell>
          <cell r="F56">
            <v>5.51</v>
          </cell>
          <cell r="G56">
            <v>14</v>
          </cell>
          <cell r="H56">
            <v>354.17</v>
          </cell>
          <cell r="I56">
            <v>4</v>
          </cell>
          <cell r="J56">
            <v>2</v>
          </cell>
          <cell r="K56">
            <v>0</v>
          </cell>
          <cell r="L56">
            <v>55</v>
          </cell>
          <cell r="M56">
            <v>0.11793184876338246</v>
          </cell>
        </row>
        <row r="57">
          <cell r="B57" t="str">
            <v>Virginia Tech</v>
          </cell>
          <cell r="C57">
            <v>6</v>
          </cell>
          <cell r="D57">
            <v>411</v>
          </cell>
          <cell r="E57">
            <v>2137</v>
          </cell>
          <cell r="F57">
            <v>5.2</v>
          </cell>
          <cell r="G57">
            <v>16</v>
          </cell>
          <cell r="H57">
            <v>356.17</v>
          </cell>
          <cell r="I57">
            <v>4</v>
          </cell>
          <cell r="J57">
            <v>2</v>
          </cell>
          <cell r="K57">
            <v>0</v>
          </cell>
          <cell r="L57">
            <v>56</v>
          </cell>
          <cell r="M57">
            <v>8.5487308369729093E-2</v>
          </cell>
        </row>
        <row r="58">
          <cell r="B58" t="str">
            <v>Northwestern</v>
          </cell>
          <cell r="C58">
            <v>6</v>
          </cell>
          <cell r="D58">
            <v>395</v>
          </cell>
          <cell r="E58">
            <v>2141</v>
          </cell>
          <cell r="F58">
            <v>5.42</v>
          </cell>
          <cell r="G58">
            <v>14</v>
          </cell>
          <cell r="H58">
            <v>356.83</v>
          </cell>
          <cell r="I58">
            <v>5</v>
          </cell>
          <cell r="J58">
            <v>1</v>
          </cell>
          <cell r="K58">
            <v>0</v>
          </cell>
          <cell r="L58">
            <v>57</v>
          </cell>
          <cell r="M58">
            <v>7.4780610039823989E-2</v>
          </cell>
        </row>
        <row r="59">
          <cell r="B59" t="str">
            <v>Purdue</v>
          </cell>
          <cell r="C59">
            <v>5</v>
          </cell>
          <cell r="D59">
            <v>348</v>
          </cell>
          <cell r="E59">
            <v>1787</v>
          </cell>
          <cell r="F59">
            <v>5.14</v>
          </cell>
          <cell r="G59">
            <v>13</v>
          </cell>
          <cell r="H59">
            <v>357.4</v>
          </cell>
          <cell r="I59">
            <v>3</v>
          </cell>
          <cell r="J59">
            <v>2</v>
          </cell>
          <cell r="K59">
            <v>0</v>
          </cell>
          <cell r="L59">
            <v>58</v>
          </cell>
          <cell r="M59">
            <v>6.5533916027632894E-2</v>
          </cell>
        </row>
        <row r="60">
          <cell r="B60" t="str">
            <v>Connecticut</v>
          </cell>
          <cell r="C60">
            <v>6</v>
          </cell>
          <cell r="D60">
            <v>418</v>
          </cell>
          <cell r="E60">
            <v>2145</v>
          </cell>
          <cell r="F60">
            <v>5.13</v>
          </cell>
          <cell r="G60">
            <v>17</v>
          </cell>
          <cell r="H60">
            <v>357.5</v>
          </cell>
          <cell r="I60">
            <v>3</v>
          </cell>
          <cell r="J60">
            <v>3</v>
          </cell>
          <cell r="K60">
            <v>0</v>
          </cell>
          <cell r="L60">
            <v>59</v>
          </cell>
          <cell r="M60">
            <v>6.3911689007949843E-2</v>
          </cell>
        </row>
        <row r="61">
          <cell r="B61" t="str">
            <v>North Texas</v>
          </cell>
          <cell r="C61">
            <v>6</v>
          </cell>
          <cell r="D61">
            <v>363</v>
          </cell>
          <cell r="E61">
            <v>2145</v>
          </cell>
          <cell r="F61">
            <v>5.91</v>
          </cell>
          <cell r="G61">
            <v>20</v>
          </cell>
          <cell r="H61">
            <v>357.5</v>
          </cell>
          <cell r="I61">
            <v>1</v>
          </cell>
          <cell r="J61">
            <v>5</v>
          </cell>
          <cell r="K61">
            <v>0</v>
          </cell>
          <cell r="L61">
            <v>59</v>
          </cell>
          <cell r="M61">
            <v>6.3911689007949843E-2</v>
          </cell>
        </row>
        <row r="62">
          <cell r="B62" t="str">
            <v>Stanford</v>
          </cell>
          <cell r="C62">
            <v>6</v>
          </cell>
          <cell r="D62">
            <v>406</v>
          </cell>
          <cell r="E62">
            <v>2148</v>
          </cell>
          <cell r="F62">
            <v>5.29</v>
          </cell>
          <cell r="G62">
            <v>18</v>
          </cell>
          <cell r="H62">
            <v>358</v>
          </cell>
          <cell r="I62">
            <v>5</v>
          </cell>
          <cell r="J62">
            <v>1</v>
          </cell>
          <cell r="K62">
            <v>0</v>
          </cell>
          <cell r="L62">
            <v>61</v>
          </cell>
          <cell r="M62">
            <v>5.5800553909536504E-2</v>
          </cell>
        </row>
        <row r="63">
          <cell r="B63" t="str">
            <v>Clemson</v>
          </cell>
          <cell r="C63">
            <v>5</v>
          </cell>
          <cell r="D63">
            <v>355</v>
          </cell>
          <cell r="E63">
            <v>1796</v>
          </cell>
          <cell r="F63">
            <v>5.0599999999999996</v>
          </cell>
          <cell r="G63">
            <v>14</v>
          </cell>
          <cell r="H63">
            <v>359.2</v>
          </cell>
          <cell r="I63">
            <v>2</v>
          </cell>
          <cell r="J63">
            <v>3</v>
          </cell>
          <cell r="K63">
            <v>0</v>
          </cell>
          <cell r="L63">
            <v>62</v>
          </cell>
          <cell r="M63">
            <v>3.6333829673344663E-2</v>
          </cell>
        </row>
        <row r="64">
          <cell r="B64" t="str">
            <v>Virginia</v>
          </cell>
          <cell r="C64">
            <v>5</v>
          </cell>
          <cell r="D64">
            <v>336</v>
          </cell>
          <cell r="E64">
            <v>1805</v>
          </cell>
          <cell r="F64">
            <v>5.37</v>
          </cell>
          <cell r="G64">
            <v>12</v>
          </cell>
          <cell r="H64">
            <v>361</v>
          </cell>
          <cell r="I64">
            <v>2</v>
          </cell>
          <cell r="J64">
            <v>3</v>
          </cell>
          <cell r="K64">
            <v>0</v>
          </cell>
          <cell r="L64">
            <v>63</v>
          </cell>
          <cell r="M64">
            <v>7.1337433190564398E-3</v>
          </cell>
        </row>
        <row r="65">
          <cell r="B65" t="str">
            <v>Mississippi</v>
          </cell>
          <cell r="C65">
            <v>5</v>
          </cell>
          <cell r="D65">
            <v>342</v>
          </cell>
          <cell r="E65">
            <v>1811</v>
          </cell>
          <cell r="F65">
            <v>5.3</v>
          </cell>
          <cell r="G65">
            <v>20</v>
          </cell>
          <cell r="H65">
            <v>362.2</v>
          </cell>
          <cell r="I65">
            <v>3</v>
          </cell>
          <cell r="J65">
            <v>2</v>
          </cell>
          <cell r="K65">
            <v>0</v>
          </cell>
          <cell r="L65">
            <v>64</v>
          </cell>
          <cell r="M65">
            <v>-1.2332980917135403E-2</v>
          </cell>
        </row>
        <row r="66">
          <cell r="B66" t="str">
            <v>SMU</v>
          </cell>
          <cell r="C66">
            <v>6</v>
          </cell>
          <cell r="D66">
            <v>435</v>
          </cell>
          <cell r="E66">
            <v>2177</v>
          </cell>
          <cell r="F66">
            <v>5</v>
          </cell>
          <cell r="G66">
            <v>21</v>
          </cell>
          <cell r="H66">
            <v>362.83</v>
          </cell>
          <cell r="I66">
            <v>4</v>
          </cell>
          <cell r="J66">
            <v>2</v>
          </cell>
          <cell r="K66">
            <v>0</v>
          </cell>
          <cell r="L66">
            <v>65</v>
          </cell>
          <cell r="M66">
            <v>-2.2553011141136142E-2</v>
          </cell>
        </row>
        <row r="67">
          <cell r="B67" t="str">
            <v>Fresno St.</v>
          </cell>
          <cell r="C67">
            <v>5</v>
          </cell>
          <cell r="D67">
            <v>324</v>
          </cell>
          <cell r="E67">
            <v>1816</v>
          </cell>
          <cell r="F67">
            <v>5.6</v>
          </cell>
          <cell r="G67">
            <v>21</v>
          </cell>
          <cell r="H67">
            <v>363.2</v>
          </cell>
          <cell r="I67">
            <v>3</v>
          </cell>
          <cell r="J67">
            <v>2</v>
          </cell>
          <cell r="K67">
            <v>0</v>
          </cell>
          <cell r="L67">
            <v>66</v>
          </cell>
          <cell r="M67">
            <v>-2.855525111396209E-2</v>
          </cell>
        </row>
        <row r="68">
          <cell r="B68" t="str">
            <v>Western Mich.</v>
          </cell>
          <cell r="C68">
            <v>5</v>
          </cell>
          <cell r="D68">
            <v>313</v>
          </cell>
          <cell r="E68">
            <v>1817</v>
          </cell>
          <cell r="F68">
            <v>5.81</v>
          </cell>
          <cell r="G68">
            <v>18</v>
          </cell>
          <cell r="H68">
            <v>363.4</v>
          </cell>
          <cell r="I68">
            <v>2</v>
          </cell>
          <cell r="J68">
            <v>3</v>
          </cell>
          <cell r="K68">
            <v>0</v>
          </cell>
          <cell r="L68">
            <v>67</v>
          </cell>
          <cell r="M68">
            <v>-3.1799705153327244E-2</v>
          </cell>
        </row>
        <row r="69">
          <cell r="B69" t="str">
            <v>South Carolina</v>
          </cell>
          <cell r="C69">
            <v>5</v>
          </cell>
          <cell r="D69">
            <v>332</v>
          </cell>
          <cell r="E69">
            <v>1825</v>
          </cell>
          <cell r="F69">
            <v>5.5</v>
          </cell>
          <cell r="G69">
            <v>10</v>
          </cell>
          <cell r="H69">
            <v>365</v>
          </cell>
          <cell r="I69">
            <v>4</v>
          </cell>
          <cell r="J69">
            <v>1</v>
          </cell>
          <cell r="K69">
            <v>0</v>
          </cell>
          <cell r="L69">
            <v>68</v>
          </cell>
          <cell r="M69">
            <v>-5.7755337468250317E-2</v>
          </cell>
        </row>
        <row r="70">
          <cell r="B70" t="str">
            <v>Nevada</v>
          </cell>
          <cell r="C70">
            <v>6</v>
          </cell>
          <cell r="D70">
            <v>401</v>
          </cell>
          <cell r="E70">
            <v>2192</v>
          </cell>
          <cell r="F70">
            <v>5.47</v>
          </cell>
          <cell r="G70">
            <v>12</v>
          </cell>
          <cell r="H70">
            <v>365.33</v>
          </cell>
          <cell r="I70">
            <v>6</v>
          </cell>
          <cell r="J70">
            <v>0</v>
          </cell>
          <cell r="K70">
            <v>0</v>
          </cell>
          <cell r="L70">
            <v>69</v>
          </cell>
          <cell r="M70">
            <v>-6.3108686633202862E-2</v>
          </cell>
        </row>
        <row r="71">
          <cell r="B71" t="str">
            <v>Miami (OH)</v>
          </cell>
          <cell r="C71">
            <v>6</v>
          </cell>
          <cell r="D71">
            <v>372</v>
          </cell>
          <cell r="E71">
            <v>2202</v>
          </cell>
          <cell r="F71">
            <v>5.92</v>
          </cell>
          <cell r="G71">
            <v>25</v>
          </cell>
          <cell r="H71">
            <v>367</v>
          </cell>
          <cell r="I71">
            <v>3</v>
          </cell>
          <cell r="J71">
            <v>3</v>
          </cell>
          <cell r="K71">
            <v>0</v>
          </cell>
          <cell r="L71">
            <v>70</v>
          </cell>
          <cell r="M71">
            <v>-9.0199877861903685E-2</v>
          </cell>
        </row>
        <row r="72">
          <cell r="B72" t="str">
            <v>UCLA</v>
          </cell>
          <cell r="C72">
            <v>6</v>
          </cell>
          <cell r="D72">
            <v>419</v>
          </cell>
          <cell r="E72">
            <v>2219</v>
          </cell>
          <cell r="F72">
            <v>5.3</v>
          </cell>
          <cell r="G72">
            <v>19</v>
          </cell>
          <cell r="H72">
            <v>369.83</v>
          </cell>
          <cell r="I72">
            <v>3</v>
          </cell>
          <cell r="J72">
            <v>3</v>
          </cell>
          <cell r="K72">
            <v>0</v>
          </cell>
          <cell r="L72">
            <v>71</v>
          </cell>
          <cell r="M72">
            <v>-0.13610890251892296</v>
          </cell>
        </row>
        <row r="73">
          <cell r="B73" t="str">
            <v>Hawaii</v>
          </cell>
          <cell r="C73">
            <v>6</v>
          </cell>
          <cell r="D73">
            <v>423</v>
          </cell>
          <cell r="E73">
            <v>2223</v>
          </cell>
          <cell r="F73">
            <v>5.26</v>
          </cell>
          <cell r="G73">
            <v>22</v>
          </cell>
          <cell r="H73">
            <v>370.5</v>
          </cell>
          <cell r="I73">
            <v>4</v>
          </cell>
          <cell r="J73">
            <v>2</v>
          </cell>
          <cell r="K73">
            <v>0</v>
          </cell>
          <cell r="L73">
            <v>72</v>
          </cell>
          <cell r="M73">
            <v>-0.14697782355079711</v>
          </cell>
        </row>
        <row r="74">
          <cell r="B74" t="str">
            <v>Toledo</v>
          </cell>
          <cell r="C74">
            <v>6</v>
          </cell>
          <cell r="D74">
            <v>423</v>
          </cell>
          <cell r="E74">
            <v>2253</v>
          </cell>
          <cell r="F74">
            <v>5.33</v>
          </cell>
          <cell r="G74">
            <v>22</v>
          </cell>
          <cell r="H74">
            <v>375.5</v>
          </cell>
          <cell r="I74">
            <v>3</v>
          </cell>
          <cell r="J74">
            <v>3</v>
          </cell>
          <cell r="K74">
            <v>0</v>
          </cell>
          <cell r="L74">
            <v>73</v>
          </cell>
          <cell r="M74">
            <v>-0.22808917453493055</v>
          </cell>
        </row>
        <row r="75">
          <cell r="B75" t="str">
            <v>Temple</v>
          </cell>
          <cell r="C75">
            <v>6</v>
          </cell>
          <cell r="D75">
            <v>426</v>
          </cell>
          <cell r="E75">
            <v>2261</v>
          </cell>
          <cell r="F75">
            <v>5.31</v>
          </cell>
          <cell r="G75">
            <v>15</v>
          </cell>
          <cell r="H75">
            <v>376.83</v>
          </cell>
          <cell r="I75">
            <v>4</v>
          </cell>
          <cell r="J75">
            <v>2</v>
          </cell>
          <cell r="K75">
            <v>0</v>
          </cell>
          <cell r="L75">
            <v>74</v>
          </cell>
          <cell r="M75">
            <v>-0.24966479389670979</v>
          </cell>
        </row>
        <row r="76">
          <cell r="B76" t="str">
            <v>Kansas</v>
          </cell>
          <cell r="C76">
            <v>5</v>
          </cell>
          <cell r="D76">
            <v>321</v>
          </cell>
          <cell r="E76">
            <v>1886</v>
          </cell>
          <cell r="F76">
            <v>5.88</v>
          </cell>
          <cell r="G76">
            <v>16</v>
          </cell>
          <cell r="H76">
            <v>377.2</v>
          </cell>
          <cell r="I76">
            <v>2</v>
          </cell>
          <cell r="J76">
            <v>3</v>
          </cell>
          <cell r="K76">
            <v>0</v>
          </cell>
          <cell r="L76">
            <v>75</v>
          </cell>
          <cell r="M76">
            <v>-0.25566703386953571</v>
          </cell>
        </row>
        <row r="77">
          <cell r="B77" t="str">
            <v>Baylor</v>
          </cell>
          <cell r="C77">
            <v>6</v>
          </cell>
          <cell r="D77">
            <v>449</v>
          </cell>
          <cell r="E77">
            <v>2279</v>
          </cell>
          <cell r="F77">
            <v>5.08</v>
          </cell>
          <cell r="G77">
            <v>14</v>
          </cell>
          <cell r="H77">
            <v>379.83</v>
          </cell>
          <cell r="I77">
            <v>4</v>
          </cell>
          <cell r="J77">
            <v>2</v>
          </cell>
          <cell r="K77">
            <v>0</v>
          </cell>
          <cell r="L77">
            <v>76</v>
          </cell>
          <cell r="M77">
            <v>-0.29833160448718987</v>
          </cell>
        </row>
        <row r="78">
          <cell r="B78" t="str">
            <v>Fla. Atlantic</v>
          </cell>
          <cell r="C78">
            <v>5</v>
          </cell>
          <cell r="D78">
            <v>323</v>
          </cell>
          <cell r="E78">
            <v>1903</v>
          </cell>
          <cell r="F78">
            <v>5.89</v>
          </cell>
          <cell r="G78">
            <v>16</v>
          </cell>
          <cell r="H78">
            <v>380.6</v>
          </cell>
          <cell r="I78">
            <v>1</v>
          </cell>
          <cell r="J78">
            <v>4</v>
          </cell>
          <cell r="K78">
            <v>0</v>
          </cell>
          <cell r="L78">
            <v>77</v>
          </cell>
          <cell r="M78">
            <v>-0.31082275253874703</v>
          </cell>
        </row>
        <row r="79">
          <cell r="B79" t="str">
            <v>Tennessee</v>
          </cell>
          <cell r="C79">
            <v>6</v>
          </cell>
          <cell r="D79">
            <v>425</v>
          </cell>
          <cell r="E79">
            <v>2286</v>
          </cell>
          <cell r="F79">
            <v>5.38</v>
          </cell>
          <cell r="G79">
            <v>20</v>
          </cell>
          <cell r="H79">
            <v>381</v>
          </cell>
          <cell r="I79">
            <v>2</v>
          </cell>
          <cell r="J79">
            <v>4</v>
          </cell>
          <cell r="K79">
            <v>0</v>
          </cell>
          <cell r="L79">
            <v>78</v>
          </cell>
          <cell r="M79">
            <v>-0.31731166061747734</v>
          </cell>
        </row>
        <row r="80">
          <cell r="B80" t="str">
            <v>Maryland</v>
          </cell>
          <cell r="C80">
            <v>5</v>
          </cell>
          <cell r="D80">
            <v>400</v>
          </cell>
          <cell r="E80">
            <v>1910</v>
          </cell>
          <cell r="F80">
            <v>4.78</v>
          </cell>
          <cell r="G80">
            <v>11</v>
          </cell>
          <cell r="H80">
            <v>382</v>
          </cell>
          <cell r="I80">
            <v>4</v>
          </cell>
          <cell r="J80">
            <v>1</v>
          </cell>
          <cell r="K80">
            <v>0</v>
          </cell>
          <cell r="L80">
            <v>79</v>
          </cell>
          <cell r="M80">
            <v>-0.33353393081430399</v>
          </cell>
        </row>
        <row r="81">
          <cell r="B81" t="str">
            <v>Middle Tenn.</v>
          </cell>
          <cell r="C81">
            <v>5</v>
          </cell>
          <cell r="D81">
            <v>396</v>
          </cell>
          <cell r="E81">
            <v>1925</v>
          </cell>
          <cell r="F81">
            <v>4.8600000000000003</v>
          </cell>
          <cell r="G81">
            <v>18</v>
          </cell>
          <cell r="H81">
            <v>385</v>
          </cell>
          <cell r="I81">
            <v>2</v>
          </cell>
          <cell r="J81">
            <v>3</v>
          </cell>
          <cell r="K81">
            <v>0</v>
          </cell>
          <cell r="L81">
            <v>80</v>
          </cell>
          <cell r="M81">
            <v>-0.38220074140478411</v>
          </cell>
        </row>
        <row r="82">
          <cell r="B82" t="str">
            <v>Utah St.</v>
          </cell>
          <cell r="C82">
            <v>6</v>
          </cell>
          <cell r="D82">
            <v>432</v>
          </cell>
          <cell r="E82">
            <v>2342</v>
          </cell>
          <cell r="F82">
            <v>5.42</v>
          </cell>
          <cell r="G82">
            <v>21</v>
          </cell>
          <cell r="H82">
            <v>390.33</v>
          </cell>
          <cell r="I82">
            <v>2</v>
          </cell>
          <cell r="J82">
            <v>4</v>
          </cell>
          <cell r="K82">
            <v>0</v>
          </cell>
          <cell r="L82">
            <v>81</v>
          </cell>
          <cell r="M82">
            <v>-0.46866544155387008</v>
          </cell>
        </row>
        <row r="83">
          <cell r="B83" t="str">
            <v>Kansas St.</v>
          </cell>
          <cell r="C83">
            <v>5</v>
          </cell>
          <cell r="D83">
            <v>336</v>
          </cell>
          <cell r="E83">
            <v>1984</v>
          </cell>
          <cell r="F83">
            <v>5.9</v>
          </cell>
          <cell r="G83">
            <v>14</v>
          </cell>
          <cell r="H83">
            <v>396.8</v>
          </cell>
          <cell r="I83">
            <v>4</v>
          </cell>
          <cell r="J83">
            <v>1</v>
          </cell>
          <cell r="K83">
            <v>0</v>
          </cell>
          <cell r="L83">
            <v>82</v>
          </cell>
          <cell r="M83">
            <v>-0.57362352972733921</v>
          </cell>
        </row>
        <row r="84">
          <cell r="B84" t="str">
            <v>Notre Dame</v>
          </cell>
          <cell r="C84">
            <v>6</v>
          </cell>
          <cell r="D84">
            <v>448</v>
          </cell>
          <cell r="E84">
            <v>2387</v>
          </cell>
          <cell r="F84">
            <v>5.33</v>
          </cell>
          <cell r="G84">
            <v>16</v>
          </cell>
          <cell r="H84">
            <v>397.83</v>
          </cell>
          <cell r="I84">
            <v>3</v>
          </cell>
          <cell r="J84">
            <v>3</v>
          </cell>
          <cell r="K84">
            <v>0</v>
          </cell>
          <cell r="L84">
            <v>83</v>
          </cell>
          <cell r="M84">
            <v>-0.59033246803007022</v>
          </cell>
        </row>
        <row r="85">
          <cell r="B85" t="str">
            <v>UNLV</v>
          </cell>
          <cell r="C85">
            <v>6</v>
          </cell>
          <cell r="D85">
            <v>384</v>
          </cell>
          <cell r="E85">
            <v>2397</v>
          </cell>
          <cell r="F85">
            <v>6.24</v>
          </cell>
          <cell r="G85">
            <v>27</v>
          </cell>
          <cell r="H85">
            <v>399.5</v>
          </cell>
          <cell r="I85">
            <v>1</v>
          </cell>
          <cell r="J85">
            <v>5</v>
          </cell>
          <cell r="K85">
            <v>0</v>
          </cell>
          <cell r="L85">
            <v>84</v>
          </cell>
          <cell r="M85">
            <v>-0.61742365925877107</v>
          </cell>
        </row>
        <row r="86">
          <cell r="B86" t="str">
            <v>Houston</v>
          </cell>
          <cell r="C86">
            <v>5</v>
          </cell>
          <cell r="D86">
            <v>380</v>
          </cell>
          <cell r="E86">
            <v>2019</v>
          </cell>
          <cell r="F86">
            <v>5.31</v>
          </cell>
          <cell r="G86">
            <v>20</v>
          </cell>
          <cell r="H86">
            <v>403.8</v>
          </cell>
          <cell r="I86">
            <v>3</v>
          </cell>
          <cell r="J86">
            <v>2</v>
          </cell>
          <cell r="K86">
            <v>0</v>
          </cell>
          <cell r="L86">
            <v>85</v>
          </cell>
          <cell r="M86">
            <v>-0.68717942110512598</v>
          </cell>
        </row>
        <row r="87">
          <cell r="B87" t="str">
            <v>UAB</v>
          </cell>
          <cell r="C87">
            <v>5</v>
          </cell>
          <cell r="D87">
            <v>327</v>
          </cell>
          <cell r="E87">
            <v>2020</v>
          </cell>
          <cell r="F87">
            <v>6.18</v>
          </cell>
          <cell r="G87">
            <v>23</v>
          </cell>
          <cell r="H87">
            <v>404</v>
          </cell>
          <cell r="I87">
            <v>1</v>
          </cell>
          <cell r="J87">
            <v>4</v>
          </cell>
          <cell r="K87">
            <v>0</v>
          </cell>
          <cell r="L87">
            <v>86</v>
          </cell>
          <cell r="M87">
            <v>-0.69042387514449122</v>
          </cell>
        </row>
        <row r="88">
          <cell r="B88" t="str">
            <v>La.-Monroe</v>
          </cell>
          <cell r="C88">
            <v>5</v>
          </cell>
          <cell r="D88">
            <v>340</v>
          </cell>
          <cell r="E88">
            <v>2025</v>
          </cell>
          <cell r="F88">
            <v>5.96</v>
          </cell>
          <cell r="G88">
            <v>20</v>
          </cell>
          <cell r="H88">
            <v>405</v>
          </cell>
          <cell r="I88">
            <v>2</v>
          </cell>
          <cell r="J88">
            <v>3</v>
          </cell>
          <cell r="K88">
            <v>0</v>
          </cell>
          <cell r="L88">
            <v>87</v>
          </cell>
          <cell r="M88">
            <v>-0.70664614534131787</v>
          </cell>
        </row>
        <row r="89">
          <cell r="B89" t="str">
            <v>Oklahoma St.</v>
          </cell>
          <cell r="C89">
            <v>5</v>
          </cell>
          <cell r="D89">
            <v>419</v>
          </cell>
          <cell r="E89">
            <v>2026</v>
          </cell>
          <cell r="F89">
            <v>4.84</v>
          </cell>
          <cell r="G89">
            <v>19</v>
          </cell>
          <cell r="H89">
            <v>405.2</v>
          </cell>
          <cell r="I89">
            <v>5</v>
          </cell>
          <cell r="J89">
            <v>0</v>
          </cell>
          <cell r="K89">
            <v>0</v>
          </cell>
          <cell r="L89">
            <v>88</v>
          </cell>
          <cell r="M89">
            <v>-0.709890599380683</v>
          </cell>
        </row>
        <row r="90">
          <cell r="B90" t="str">
            <v>Texas Tech</v>
          </cell>
          <cell r="C90">
            <v>5</v>
          </cell>
          <cell r="D90">
            <v>376</v>
          </cell>
          <cell r="E90">
            <v>2028</v>
          </cell>
          <cell r="F90">
            <v>5.39</v>
          </cell>
          <cell r="G90">
            <v>20</v>
          </cell>
          <cell r="H90">
            <v>405.6</v>
          </cell>
          <cell r="I90">
            <v>3</v>
          </cell>
          <cell r="J90">
            <v>2</v>
          </cell>
          <cell r="K90">
            <v>0</v>
          </cell>
          <cell r="L90">
            <v>89</v>
          </cell>
          <cell r="M90">
            <v>-0.71637950745941426</v>
          </cell>
        </row>
        <row r="91">
          <cell r="B91" t="str">
            <v>BYU</v>
          </cell>
          <cell r="C91">
            <v>6</v>
          </cell>
          <cell r="D91">
            <v>412</v>
          </cell>
          <cell r="E91">
            <v>2440</v>
          </cell>
          <cell r="F91">
            <v>5.92</v>
          </cell>
          <cell r="G91">
            <v>21</v>
          </cell>
          <cell r="H91">
            <v>406.67</v>
          </cell>
          <cell r="I91">
            <v>2</v>
          </cell>
          <cell r="J91">
            <v>4</v>
          </cell>
          <cell r="K91">
            <v>0</v>
          </cell>
          <cell r="L91">
            <v>90</v>
          </cell>
          <cell r="M91">
            <v>-0.73373733657001872</v>
          </cell>
        </row>
        <row r="92">
          <cell r="B92" t="str">
            <v>Ball St.</v>
          </cell>
          <cell r="C92">
            <v>6</v>
          </cell>
          <cell r="D92">
            <v>407</v>
          </cell>
          <cell r="E92">
            <v>2448</v>
          </cell>
          <cell r="F92">
            <v>6.01</v>
          </cell>
          <cell r="G92">
            <v>22</v>
          </cell>
          <cell r="H92">
            <v>408</v>
          </cell>
          <cell r="I92">
            <v>2</v>
          </cell>
          <cell r="J92">
            <v>4</v>
          </cell>
          <cell r="K92">
            <v>0</v>
          </cell>
          <cell r="L92">
            <v>91</v>
          </cell>
          <cell r="M92">
            <v>-0.75531295593179792</v>
          </cell>
        </row>
        <row r="93">
          <cell r="B93" t="str">
            <v>Troy</v>
          </cell>
          <cell r="C93">
            <v>5</v>
          </cell>
          <cell r="D93">
            <v>368</v>
          </cell>
          <cell r="E93">
            <v>2043</v>
          </cell>
          <cell r="F93">
            <v>5.55</v>
          </cell>
          <cell r="G93">
            <v>19</v>
          </cell>
          <cell r="H93">
            <v>408.6</v>
          </cell>
          <cell r="I93">
            <v>3</v>
          </cell>
          <cell r="J93">
            <v>2</v>
          </cell>
          <cell r="K93">
            <v>0</v>
          </cell>
          <cell r="L93">
            <v>92</v>
          </cell>
          <cell r="M93">
            <v>-0.76504631804989431</v>
          </cell>
        </row>
        <row r="94">
          <cell r="B94" t="str">
            <v>Oklahoma</v>
          </cell>
          <cell r="C94">
            <v>5</v>
          </cell>
          <cell r="D94">
            <v>354</v>
          </cell>
          <cell r="E94">
            <v>2058</v>
          </cell>
          <cell r="F94">
            <v>5.81</v>
          </cell>
          <cell r="G94">
            <v>13</v>
          </cell>
          <cell r="H94">
            <v>411.6</v>
          </cell>
          <cell r="I94">
            <v>5</v>
          </cell>
          <cell r="J94">
            <v>0</v>
          </cell>
          <cell r="K94">
            <v>0</v>
          </cell>
          <cell r="L94">
            <v>93</v>
          </cell>
          <cell r="M94">
            <v>-0.81371312864037437</v>
          </cell>
        </row>
        <row r="95">
          <cell r="B95" t="str">
            <v>Indiana</v>
          </cell>
          <cell r="C95">
            <v>5</v>
          </cell>
          <cell r="D95">
            <v>294</v>
          </cell>
          <cell r="E95">
            <v>2067</v>
          </cell>
          <cell r="F95">
            <v>7.03</v>
          </cell>
          <cell r="G95">
            <v>18</v>
          </cell>
          <cell r="H95">
            <v>413.4</v>
          </cell>
          <cell r="I95">
            <v>3</v>
          </cell>
          <cell r="J95">
            <v>2</v>
          </cell>
          <cell r="K95">
            <v>0</v>
          </cell>
          <cell r="L95">
            <v>94</v>
          </cell>
          <cell r="M95">
            <v>-0.84291321499466165</v>
          </cell>
        </row>
        <row r="96">
          <cell r="B96" t="str">
            <v>Minnesota</v>
          </cell>
          <cell r="C96">
            <v>6</v>
          </cell>
          <cell r="D96">
            <v>350</v>
          </cell>
          <cell r="E96">
            <v>2507</v>
          </cell>
          <cell r="F96">
            <v>7.16</v>
          </cell>
          <cell r="G96">
            <v>27</v>
          </cell>
          <cell r="H96">
            <v>417.83</v>
          </cell>
          <cell r="I96">
            <v>1</v>
          </cell>
          <cell r="J96">
            <v>5</v>
          </cell>
          <cell r="K96">
            <v>0</v>
          </cell>
          <cell r="L96">
            <v>95</v>
          </cell>
          <cell r="M96">
            <v>-0.91477787196660398</v>
          </cell>
        </row>
        <row r="97">
          <cell r="B97" t="str">
            <v>Marshall</v>
          </cell>
          <cell r="C97">
            <v>5</v>
          </cell>
          <cell r="D97">
            <v>365</v>
          </cell>
          <cell r="E97">
            <v>2091</v>
          </cell>
          <cell r="F97">
            <v>5.73</v>
          </cell>
          <cell r="G97">
            <v>22</v>
          </cell>
          <cell r="H97">
            <v>418.2</v>
          </cell>
          <cell r="I97">
            <v>1</v>
          </cell>
          <cell r="J97">
            <v>4</v>
          </cell>
          <cell r="K97">
            <v>0</v>
          </cell>
          <cell r="L97">
            <v>96</v>
          </cell>
          <cell r="M97">
            <v>-0.92078011193942999</v>
          </cell>
        </row>
        <row r="98">
          <cell r="B98" t="str">
            <v>Iowa St.</v>
          </cell>
          <cell r="C98">
            <v>6</v>
          </cell>
          <cell r="D98">
            <v>429</v>
          </cell>
          <cell r="E98">
            <v>2515</v>
          </cell>
          <cell r="F98">
            <v>5.86</v>
          </cell>
          <cell r="G98">
            <v>22</v>
          </cell>
          <cell r="H98">
            <v>419.17</v>
          </cell>
          <cell r="I98">
            <v>3</v>
          </cell>
          <cell r="J98">
            <v>3</v>
          </cell>
          <cell r="K98">
            <v>0</v>
          </cell>
          <cell r="L98">
            <v>97</v>
          </cell>
          <cell r="M98">
            <v>-0.93651571403035228</v>
          </cell>
        </row>
        <row r="99">
          <cell r="B99" t="str">
            <v>Western Ky.</v>
          </cell>
          <cell r="C99">
            <v>5</v>
          </cell>
          <cell r="D99">
            <v>306</v>
          </cell>
          <cell r="E99">
            <v>2110</v>
          </cell>
          <cell r="F99">
            <v>6.9</v>
          </cell>
          <cell r="G99">
            <v>28</v>
          </cell>
          <cell r="H99">
            <v>422</v>
          </cell>
          <cell r="I99">
            <v>0</v>
          </cell>
          <cell r="J99">
            <v>5</v>
          </cell>
          <cell r="K99">
            <v>0</v>
          </cell>
          <cell r="L99">
            <v>98</v>
          </cell>
          <cell r="M99">
            <v>-0.98242473868737157</v>
          </cell>
        </row>
        <row r="100">
          <cell r="B100" t="str">
            <v>La.-Lafayette</v>
          </cell>
          <cell r="C100">
            <v>5</v>
          </cell>
          <cell r="D100">
            <v>361</v>
          </cell>
          <cell r="E100">
            <v>2127</v>
          </cell>
          <cell r="F100">
            <v>5.89</v>
          </cell>
          <cell r="G100">
            <v>24</v>
          </cell>
          <cell r="H100">
            <v>425.4</v>
          </cell>
          <cell r="I100">
            <v>2</v>
          </cell>
          <cell r="J100">
            <v>3</v>
          </cell>
          <cell r="K100">
            <v>0</v>
          </cell>
          <cell r="L100">
            <v>99</v>
          </cell>
          <cell r="M100">
            <v>-1.0375804573565819</v>
          </cell>
        </row>
        <row r="101">
          <cell r="B101" t="str">
            <v>Southern California</v>
          </cell>
          <cell r="C101">
            <v>6</v>
          </cell>
          <cell r="D101">
            <v>418</v>
          </cell>
          <cell r="E101">
            <v>2572</v>
          </cell>
          <cell r="F101">
            <v>6.15</v>
          </cell>
          <cell r="G101">
            <v>19</v>
          </cell>
          <cell r="H101">
            <v>428.67</v>
          </cell>
          <cell r="I101">
            <v>4</v>
          </cell>
          <cell r="J101">
            <v>2</v>
          </cell>
          <cell r="K101">
            <v>0</v>
          </cell>
          <cell r="L101">
            <v>100</v>
          </cell>
          <cell r="M101">
            <v>-1.0906272809002058</v>
          </cell>
        </row>
        <row r="102">
          <cell r="B102" t="str">
            <v>Akron</v>
          </cell>
          <cell r="C102">
            <v>6</v>
          </cell>
          <cell r="D102">
            <v>417</v>
          </cell>
          <cell r="E102">
            <v>2573</v>
          </cell>
          <cell r="F102">
            <v>6.17</v>
          </cell>
          <cell r="G102">
            <v>30</v>
          </cell>
          <cell r="H102">
            <v>428.83</v>
          </cell>
          <cell r="I102">
            <v>0</v>
          </cell>
          <cell r="J102">
            <v>6</v>
          </cell>
          <cell r="K102">
            <v>0</v>
          </cell>
          <cell r="L102">
            <v>101</v>
          </cell>
          <cell r="M102">
            <v>-1.0932228441316976</v>
          </cell>
        </row>
        <row r="103">
          <cell r="B103" t="str">
            <v>Tulsa</v>
          </cell>
          <cell r="C103">
            <v>6</v>
          </cell>
          <cell r="D103">
            <v>414</v>
          </cell>
          <cell r="E103">
            <v>2576</v>
          </cell>
          <cell r="F103">
            <v>6.22</v>
          </cell>
          <cell r="G103">
            <v>24</v>
          </cell>
          <cell r="H103">
            <v>429.33</v>
          </cell>
          <cell r="I103">
            <v>3</v>
          </cell>
          <cell r="J103">
            <v>3</v>
          </cell>
          <cell r="K103">
            <v>0</v>
          </cell>
          <cell r="L103">
            <v>102</v>
          </cell>
          <cell r="M103">
            <v>-1.1013339792301109</v>
          </cell>
        </row>
        <row r="104">
          <cell r="B104" t="str">
            <v>Wake Forest</v>
          </cell>
          <cell r="C104">
            <v>6</v>
          </cell>
          <cell r="D104">
            <v>432</v>
          </cell>
          <cell r="E104">
            <v>2576</v>
          </cell>
          <cell r="F104">
            <v>5.96</v>
          </cell>
          <cell r="G104">
            <v>28</v>
          </cell>
          <cell r="H104">
            <v>429.33</v>
          </cell>
          <cell r="I104">
            <v>2</v>
          </cell>
          <cell r="J104">
            <v>4</v>
          </cell>
          <cell r="K104">
            <v>0</v>
          </cell>
          <cell r="L104">
            <v>102</v>
          </cell>
          <cell r="M104">
            <v>-1.1013339792301109</v>
          </cell>
        </row>
        <row r="105">
          <cell r="B105" t="str">
            <v>Washington</v>
          </cell>
          <cell r="C105">
            <v>5</v>
          </cell>
          <cell r="D105">
            <v>336</v>
          </cell>
          <cell r="E105">
            <v>2148</v>
          </cell>
          <cell r="F105">
            <v>6.39</v>
          </cell>
          <cell r="G105">
            <v>19</v>
          </cell>
          <cell r="H105">
            <v>429.6</v>
          </cell>
          <cell r="I105">
            <v>2</v>
          </cell>
          <cell r="J105">
            <v>3</v>
          </cell>
          <cell r="K105">
            <v>0</v>
          </cell>
          <cell r="L105">
            <v>104</v>
          </cell>
          <cell r="M105">
            <v>-1.1057139921832548</v>
          </cell>
        </row>
        <row r="106">
          <cell r="B106" t="str">
            <v>Duke</v>
          </cell>
          <cell r="C106">
            <v>5</v>
          </cell>
          <cell r="D106">
            <v>338</v>
          </cell>
          <cell r="E106">
            <v>2159</v>
          </cell>
          <cell r="F106">
            <v>6.39</v>
          </cell>
          <cell r="G106">
            <v>27</v>
          </cell>
          <cell r="H106">
            <v>431.8</v>
          </cell>
          <cell r="I106">
            <v>1</v>
          </cell>
          <cell r="J106">
            <v>4</v>
          </cell>
          <cell r="K106">
            <v>0</v>
          </cell>
          <cell r="L106">
            <v>105</v>
          </cell>
          <cell r="M106">
            <v>-1.1414029866162734</v>
          </cell>
        </row>
        <row r="107">
          <cell r="B107" t="str">
            <v>Colorado St.</v>
          </cell>
          <cell r="C107">
            <v>6</v>
          </cell>
          <cell r="D107">
            <v>394</v>
          </cell>
          <cell r="E107">
            <v>2603</v>
          </cell>
          <cell r="F107">
            <v>6.61</v>
          </cell>
          <cell r="G107">
            <v>27</v>
          </cell>
          <cell r="H107">
            <v>433.83</v>
          </cell>
          <cell r="I107">
            <v>1</v>
          </cell>
          <cell r="J107">
            <v>5</v>
          </cell>
          <cell r="K107">
            <v>0</v>
          </cell>
          <cell r="L107">
            <v>106</v>
          </cell>
          <cell r="M107">
            <v>-1.174334195115831</v>
          </cell>
        </row>
        <row r="108">
          <cell r="B108" t="str">
            <v>Louisiana Tech</v>
          </cell>
          <cell r="C108">
            <v>6</v>
          </cell>
          <cell r="D108">
            <v>446</v>
          </cell>
          <cell r="E108">
            <v>2608</v>
          </cell>
          <cell r="F108">
            <v>5.85</v>
          </cell>
          <cell r="G108">
            <v>17</v>
          </cell>
          <cell r="H108">
            <v>434.67</v>
          </cell>
          <cell r="I108">
            <v>2</v>
          </cell>
          <cell r="J108">
            <v>4</v>
          </cell>
          <cell r="K108">
            <v>0</v>
          </cell>
          <cell r="L108">
            <v>107</v>
          </cell>
          <cell r="M108">
            <v>-1.1879609020811659</v>
          </cell>
        </row>
        <row r="109">
          <cell r="B109" t="str">
            <v>Memphis</v>
          </cell>
          <cell r="C109">
            <v>6</v>
          </cell>
          <cell r="D109">
            <v>413</v>
          </cell>
          <cell r="E109">
            <v>2618</v>
          </cell>
          <cell r="F109">
            <v>6.34</v>
          </cell>
          <cell r="G109">
            <v>31</v>
          </cell>
          <cell r="H109">
            <v>436.33</v>
          </cell>
          <cell r="I109">
            <v>1</v>
          </cell>
          <cell r="J109">
            <v>5</v>
          </cell>
          <cell r="K109">
            <v>0</v>
          </cell>
          <cell r="L109">
            <v>108</v>
          </cell>
          <cell r="M109">
            <v>-1.2148898706078977</v>
          </cell>
        </row>
        <row r="110">
          <cell r="B110" t="str">
            <v>Rice</v>
          </cell>
          <cell r="C110">
            <v>6</v>
          </cell>
          <cell r="D110">
            <v>406</v>
          </cell>
          <cell r="E110">
            <v>2631</v>
          </cell>
          <cell r="F110">
            <v>6.48</v>
          </cell>
          <cell r="G110">
            <v>26</v>
          </cell>
          <cell r="H110">
            <v>438.5</v>
          </cell>
          <cell r="I110">
            <v>1</v>
          </cell>
          <cell r="J110">
            <v>5</v>
          </cell>
          <cell r="K110">
            <v>0</v>
          </cell>
          <cell r="L110">
            <v>109</v>
          </cell>
          <cell r="M110">
            <v>-1.2500921969350118</v>
          </cell>
        </row>
        <row r="111">
          <cell r="B111" t="str">
            <v>San Jose St.</v>
          </cell>
          <cell r="C111">
            <v>6</v>
          </cell>
          <cell r="D111">
            <v>407</v>
          </cell>
          <cell r="E111">
            <v>2655</v>
          </cell>
          <cell r="F111">
            <v>6.52</v>
          </cell>
          <cell r="G111">
            <v>24</v>
          </cell>
          <cell r="H111">
            <v>442.5</v>
          </cell>
          <cell r="I111">
            <v>1</v>
          </cell>
          <cell r="J111">
            <v>5</v>
          </cell>
          <cell r="K111">
            <v>0</v>
          </cell>
          <cell r="L111">
            <v>110</v>
          </cell>
          <cell r="M111">
            <v>-1.3149812777223187</v>
          </cell>
        </row>
        <row r="112">
          <cell r="B112" t="str">
            <v>New Mexico</v>
          </cell>
          <cell r="C112">
            <v>6</v>
          </cell>
          <cell r="D112">
            <v>434</v>
          </cell>
          <cell r="E112">
            <v>2666</v>
          </cell>
          <cell r="F112">
            <v>6.14</v>
          </cell>
          <cell r="G112">
            <v>36</v>
          </cell>
          <cell r="H112">
            <v>444.33</v>
          </cell>
          <cell r="I112">
            <v>0</v>
          </cell>
          <cell r="J112">
            <v>6</v>
          </cell>
          <cell r="K112">
            <v>0</v>
          </cell>
          <cell r="L112">
            <v>111</v>
          </cell>
          <cell r="M112">
            <v>-1.3446680321825113</v>
          </cell>
        </row>
        <row r="113">
          <cell r="B113" t="str">
            <v>Michigan</v>
          </cell>
          <cell r="C113">
            <v>6</v>
          </cell>
          <cell r="D113">
            <v>446</v>
          </cell>
          <cell r="E113">
            <v>2704</v>
          </cell>
          <cell r="F113">
            <v>6.06</v>
          </cell>
          <cell r="G113">
            <v>21</v>
          </cell>
          <cell r="H113">
            <v>450.67</v>
          </cell>
          <cell r="I113">
            <v>5</v>
          </cell>
          <cell r="J113">
            <v>1</v>
          </cell>
          <cell r="K113">
            <v>0</v>
          </cell>
          <cell r="L113">
            <v>112</v>
          </cell>
          <cell r="M113">
            <v>-1.4475172252303929</v>
          </cell>
        </row>
        <row r="114">
          <cell r="B114" t="str">
            <v>Oregon St.</v>
          </cell>
          <cell r="C114">
            <v>5</v>
          </cell>
          <cell r="D114">
            <v>367</v>
          </cell>
          <cell r="E114">
            <v>2280</v>
          </cell>
          <cell r="F114">
            <v>6.21</v>
          </cell>
          <cell r="G114">
            <v>19</v>
          </cell>
          <cell r="H114">
            <v>456</v>
          </cell>
          <cell r="I114">
            <v>3</v>
          </cell>
          <cell r="J114">
            <v>2</v>
          </cell>
          <cell r="K114">
            <v>0</v>
          </cell>
          <cell r="L114">
            <v>113</v>
          </cell>
          <cell r="M114">
            <v>-1.5339819253794789</v>
          </cell>
        </row>
        <row r="115">
          <cell r="B115" t="str">
            <v>East Carolina</v>
          </cell>
          <cell r="C115">
            <v>5</v>
          </cell>
          <cell r="D115">
            <v>365</v>
          </cell>
          <cell r="E115">
            <v>2288</v>
          </cell>
          <cell r="F115">
            <v>6.27</v>
          </cell>
          <cell r="G115">
            <v>27</v>
          </cell>
          <cell r="H115">
            <v>457.6</v>
          </cell>
          <cell r="I115">
            <v>3</v>
          </cell>
          <cell r="J115">
            <v>2</v>
          </cell>
          <cell r="K115">
            <v>0</v>
          </cell>
          <cell r="L115">
            <v>114</v>
          </cell>
          <cell r="M115">
            <v>-1.5599375576944021</v>
          </cell>
        </row>
        <row r="116">
          <cell r="B116" t="str">
            <v>Arkansas St.</v>
          </cell>
          <cell r="C116">
            <v>6</v>
          </cell>
          <cell r="D116">
            <v>425</v>
          </cell>
          <cell r="E116">
            <v>2809</v>
          </cell>
          <cell r="F116">
            <v>6.61</v>
          </cell>
          <cell r="G116">
            <v>23</v>
          </cell>
          <cell r="H116">
            <v>468.17</v>
          </cell>
          <cell r="I116">
            <v>2</v>
          </cell>
          <cell r="J116">
            <v>4</v>
          </cell>
          <cell r="K116">
            <v>0</v>
          </cell>
          <cell r="L116">
            <v>115</v>
          </cell>
          <cell r="M116">
            <v>-1.73140695367486</v>
          </cell>
        </row>
        <row r="117">
          <cell r="B117" t="str">
            <v>Wyoming</v>
          </cell>
          <cell r="C117">
            <v>6</v>
          </cell>
          <cell r="D117">
            <v>447</v>
          </cell>
          <cell r="E117">
            <v>2818</v>
          </cell>
          <cell r="F117">
            <v>6.3</v>
          </cell>
          <cell r="G117">
            <v>23</v>
          </cell>
          <cell r="H117">
            <v>469.67</v>
          </cell>
          <cell r="I117">
            <v>2</v>
          </cell>
          <cell r="J117">
            <v>4</v>
          </cell>
          <cell r="K117">
            <v>0</v>
          </cell>
          <cell r="L117">
            <v>116</v>
          </cell>
          <cell r="M117">
            <v>-1.7557403589700999</v>
          </cell>
        </row>
        <row r="118">
          <cell r="B118" t="str">
            <v>Eastern Mich.</v>
          </cell>
          <cell r="C118">
            <v>6</v>
          </cell>
          <cell r="D118">
            <v>408</v>
          </cell>
          <cell r="E118">
            <v>2857</v>
          </cell>
          <cell r="F118">
            <v>7</v>
          </cell>
          <cell r="G118">
            <v>36</v>
          </cell>
          <cell r="H118">
            <v>476.17</v>
          </cell>
          <cell r="I118">
            <v>0</v>
          </cell>
          <cell r="J118">
            <v>6</v>
          </cell>
          <cell r="K118">
            <v>0</v>
          </cell>
          <cell r="L118">
            <v>117</v>
          </cell>
          <cell r="M118">
            <v>-1.8611851152494736</v>
          </cell>
        </row>
        <row r="119">
          <cell r="B119" t="str">
            <v>New Mexico St.</v>
          </cell>
          <cell r="C119">
            <v>5</v>
          </cell>
          <cell r="D119">
            <v>351</v>
          </cell>
          <cell r="E119">
            <v>2441</v>
          </cell>
          <cell r="F119">
            <v>6.95</v>
          </cell>
          <cell r="G119">
            <v>27</v>
          </cell>
          <cell r="H119">
            <v>488.2</v>
          </cell>
          <cell r="I119">
            <v>1</v>
          </cell>
          <cell r="J119">
            <v>4</v>
          </cell>
          <cell r="K119">
            <v>0</v>
          </cell>
          <cell r="L119">
            <v>118</v>
          </cell>
          <cell r="M119">
            <v>-2.056339025717298</v>
          </cell>
        </row>
        <row r="120">
          <cell r="B120" t="str">
            <v>Bowling Green</v>
          </cell>
          <cell r="C120">
            <v>6</v>
          </cell>
          <cell r="D120">
            <v>471</v>
          </cell>
          <cell r="E120">
            <v>2939</v>
          </cell>
          <cell r="F120">
            <v>6.24</v>
          </cell>
          <cell r="G120">
            <v>30</v>
          </cell>
          <cell r="H120">
            <v>489.83</v>
          </cell>
          <cell r="I120">
            <v>1</v>
          </cell>
          <cell r="J120">
            <v>5</v>
          </cell>
          <cell r="K120">
            <v>0</v>
          </cell>
          <cell r="L120">
            <v>119</v>
          </cell>
          <cell r="M120">
            <v>-2.0827813261381256</v>
          </cell>
        </row>
        <row r="121">
          <cell r="B121" t="str">
            <v>Washington St.</v>
          </cell>
          <cell r="C121">
            <v>6</v>
          </cell>
          <cell r="D121">
            <v>427</v>
          </cell>
          <cell r="E121">
            <v>3105</v>
          </cell>
          <cell r="F121">
            <v>7.27</v>
          </cell>
          <cell r="G121">
            <v>34</v>
          </cell>
          <cell r="H121">
            <v>517.5</v>
          </cell>
          <cell r="I121">
            <v>1</v>
          </cell>
          <cell r="J121">
            <v>5</v>
          </cell>
          <cell r="K121">
            <v>0</v>
          </cell>
          <cell r="L121">
            <v>120</v>
          </cell>
          <cell r="M121">
            <v>-2.5316515424843202</v>
          </cell>
        </row>
      </sheetData>
      <sheetData sheetId="15">
        <row r="2">
          <cell r="B2" t="str">
            <v>Boise St.</v>
          </cell>
          <cell r="C2">
            <v>5</v>
          </cell>
          <cell r="D2">
            <v>144</v>
          </cell>
          <cell r="E2">
            <v>99</v>
          </cell>
          <cell r="F2">
            <v>68.75</v>
          </cell>
          <cell r="G2">
            <v>1</v>
          </cell>
          <cell r="H2">
            <v>0.69</v>
          </cell>
          <cell r="I2">
            <v>1484</v>
          </cell>
          <cell r="J2">
            <v>10.31</v>
          </cell>
          <cell r="K2">
            <v>16</v>
          </cell>
          <cell r="L2">
            <v>11.11</v>
          </cell>
          <cell r="M2">
            <v>190.64</v>
          </cell>
          <cell r="N2">
            <v>5</v>
          </cell>
          <cell r="O2">
            <v>0</v>
          </cell>
          <cell r="P2">
            <v>0</v>
          </cell>
          <cell r="Q2">
            <v>1</v>
          </cell>
          <cell r="R2">
            <v>2.7095272436336653</v>
          </cell>
        </row>
        <row r="3">
          <cell r="B3" t="str">
            <v>Auburn</v>
          </cell>
          <cell r="C3">
            <v>6</v>
          </cell>
          <cell r="D3">
            <v>117</v>
          </cell>
          <cell r="E3">
            <v>76</v>
          </cell>
          <cell r="F3">
            <v>64.959999999999994</v>
          </cell>
          <cell r="G3">
            <v>5</v>
          </cell>
          <cell r="H3">
            <v>4.2699999999999996</v>
          </cell>
          <cell r="I3">
            <v>1242</v>
          </cell>
          <cell r="J3">
            <v>10.62</v>
          </cell>
          <cell r="K3">
            <v>12</v>
          </cell>
          <cell r="L3">
            <v>10.26</v>
          </cell>
          <cell r="M3">
            <v>179.47</v>
          </cell>
          <cell r="N3">
            <v>6</v>
          </cell>
          <cell r="O3">
            <v>0</v>
          </cell>
          <cell r="P3">
            <v>0</v>
          </cell>
          <cell r="Q3">
            <v>2</v>
          </cell>
          <cell r="R3">
            <v>2.18670308255248</v>
          </cell>
        </row>
        <row r="4">
          <cell r="B4" t="str">
            <v>Iowa</v>
          </cell>
          <cell r="C4">
            <v>5</v>
          </cell>
          <cell r="D4">
            <v>130</v>
          </cell>
          <cell r="E4">
            <v>87</v>
          </cell>
          <cell r="F4">
            <v>66.92</v>
          </cell>
          <cell r="G4">
            <v>2</v>
          </cell>
          <cell r="H4">
            <v>1.54</v>
          </cell>
          <cell r="I4">
            <v>1271</v>
          </cell>
          <cell r="J4">
            <v>9.7799999999999994</v>
          </cell>
          <cell r="K4">
            <v>11</v>
          </cell>
          <cell r="L4">
            <v>8.4600000000000009</v>
          </cell>
          <cell r="M4">
            <v>173.87</v>
          </cell>
          <cell r="N4">
            <v>4</v>
          </cell>
          <cell r="O4">
            <v>1</v>
          </cell>
          <cell r="P4">
            <v>0</v>
          </cell>
          <cell r="Q4">
            <v>3</v>
          </cell>
          <cell r="R4">
            <v>1.9245889104795491</v>
          </cell>
        </row>
        <row r="5">
          <cell r="B5" t="str">
            <v>Utah</v>
          </cell>
          <cell r="C5">
            <v>5</v>
          </cell>
          <cell r="D5">
            <v>139</v>
          </cell>
          <cell r="E5">
            <v>98</v>
          </cell>
          <cell r="F5">
            <v>70.5</v>
          </cell>
          <cell r="G5">
            <v>2</v>
          </cell>
          <cell r="H5">
            <v>1.44</v>
          </cell>
          <cell r="I5">
            <v>1247</v>
          </cell>
          <cell r="J5">
            <v>8.9700000000000006</v>
          </cell>
          <cell r="K5">
            <v>13</v>
          </cell>
          <cell r="L5">
            <v>9.35</v>
          </cell>
          <cell r="M5">
            <v>173.84</v>
          </cell>
          <cell r="N5">
            <v>5</v>
          </cell>
          <cell r="O5">
            <v>0</v>
          </cell>
          <cell r="P5">
            <v>0</v>
          </cell>
          <cell r="Q5">
            <v>4</v>
          </cell>
          <cell r="R5">
            <v>1.9231847274148726</v>
          </cell>
        </row>
        <row r="6">
          <cell r="B6" t="str">
            <v>Northwestern</v>
          </cell>
          <cell r="C6">
            <v>6</v>
          </cell>
          <cell r="D6">
            <v>182</v>
          </cell>
          <cell r="E6">
            <v>140</v>
          </cell>
          <cell r="F6">
            <v>76.92</v>
          </cell>
          <cell r="G6">
            <v>2</v>
          </cell>
          <cell r="H6">
            <v>1.1000000000000001</v>
          </cell>
          <cell r="I6">
            <v>1694</v>
          </cell>
          <cell r="J6">
            <v>9.31</v>
          </cell>
          <cell r="K6">
            <v>10</v>
          </cell>
          <cell r="L6">
            <v>5.49</v>
          </cell>
          <cell r="M6">
            <v>171.02</v>
          </cell>
          <cell r="N6">
            <v>5</v>
          </cell>
          <cell r="O6">
            <v>1</v>
          </cell>
          <cell r="P6">
            <v>0</v>
          </cell>
          <cell r="Q6">
            <v>5</v>
          </cell>
          <cell r="R6">
            <v>1.7911915193352896</v>
          </cell>
        </row>
        <row r="7">
          <cell r="B7" t="str">
            <v>Michigan St.</v>
          </cell>
          <cell r="C7">
            <v>6</v>
          </cell>
          <cell r="D7">
            <v>153</v>
          </cell>
          <cell r="E7">
            <v>104</v>
          </cell>
          <cell r="F7">
            <v>67.97</v>
          </cell>
          <cell r="G7">
            <v>4</v>
          </cell>
          <cell r="H7">
            <v>2.61</v>
          </cell>
          <cell r="I7">
            <v>1489</v>
          </cell>
          <cell r="J7">
            <v>9.73</v>
          </cell>
          <cell r="K7">
            <v>11</v>
          </cell>
          <cell r="L7">
            <v>7.19</v>
          </cell>
          <cell r="M7">
            <v>168.25</v>
          </cell>
          <cell r="N7">
            <v>6</v>
          </cell>
          <cell r="O7">
            <v>0</v>
          </cell>
          <cell r="P7">
            <v>0</v>
          </cell>
          <cell r="Q7">
            <v>6</v>
          </cell>
          <cell r="R7">
            <v>1.6615386163635</v>
          </cell>
        </row>
        <row r="8">
          <cell r="B8" t="str">
            <v>Alabama</v>
          </cell>
          <cell r="C8">
            <v>6</v>
          </cell>
          <cell r="D8">
            <v>159</v>
          </cell>
          <cell r="E8">
            <v>112</v>
          </cell>
          <cell r="F8">
            <v>70.44</v>
          </cell>
          <cell r="G8">
            <v>3</v>
          </cell>
          <cell r="H8">
            <v>1.89</v>
          </cell>
          <cell r="I8">
            <v>1486</v>
          </cell>
          <cell r="J8">
            <v>9.35</v>
          </cell>
          <cell r="K8">
            <v>11</v>
          </cell>
          <cell r="L8">
            <v>6.92</v>
          </cell>
          <cell r="M8">
            <v>167.96</v>
          </cell>
          <cell r="N8">
            <v>5</v>
          </cell>
          <cell r="O8">
            <v>1</v>
          </cell>
          <cell r="P8">
            <v>0</v>
          </cell>
          <cell r="Q8">
            <v>7</v>
          </cell>
          <cell r="R8">
            <v>1.647964846738295</v>
          </cell>
        </row>
        <row r="9">
          <cell r="B9" t="str">
            <v>Michigan</v>
          </cell>
          <cell r="C9">
            <v>6</v>
          </cell>
          <cell r="D9">
            <v>148</v>
          </cell>
          <cell r="E9">
            <v>104</v>
          </cell>
          <cell r="F9">
            <v>70.27</v>
          </cell>
          <cell r="G9">
            <v>4</v>
          </cell>
          <cell r="H9">
            <v>2.7</v>
          </cell>
          <cell r="I9">
            <v>1418</v>
          </cell>
          <cell r="J9">
            <v>9.58</v>
          </cell>
          <cell r="K9">
            <v>10</v>
          </cell>
          <cell r="L9">
            <v>6.76</v>
          </cell>
          <cell r="M9">
            <v>167.67</v>
          </cell>
          <cell r="N9">
            <v>5</v>
          </cell>
          <cell r="O9">
            <v>1</v>
          </cell>
          <cell r="P9">
            <v>0</v>
          </cell>
          <cell r="Q9">
            <v>8</v>
          </cell>
          <cell r="R9">
            <v>1.6343910771130887</v>
          </cell>
        </row>
        <row r="10">
          <cell r="B10" t="str">
            <v>Oklahoma St.</v>
          </cell>
          <cell r="C10">
            <v>5</v>
          </cell>
          <cell r="D10">
            <v>208</v>
          </cell>
          <cell r="E10">
            <v>144</v>
          </cell>
          <cell r="F10">
            <v>69.23</v>
          </cell>
          <cell r="G10">
            <v>7</v>
          </cell>
          <cell r="H10">
            <v>3.37</v>
          </cell>
          <cell r="I10">
            <v>1810</v>
          </cell>
          <cell r="J10">
            <v>8.6999999999999993</v>
          </cell>
          <cell r="K10">
            <v>20</v>
          </cell>
          <cell r="L10">
            <v>9.6199999999999992</v>
          </cell>
          <cell r="M10">
            <v>167.3</v>
          </cell>
          <cell r="N10">
            <v>5</v>
          </cell>
          <cell r="O10">
            <v>0</v>
          </cell>
          <cell r="P10">
            <v>0</v>
          </cell>
          <cell r="Q10">
            <v>9</v>
          </cell>
          <cell r="R10">
            <v>1.617072819315414</v>
          </cell>
        </row>
        <row r="11">
          <cell r="B11" t="str">
            <v>Arkansas</v>
          </cell>
          <cell r="C11">
            <v>5</v>
          </cell>
          <cell r="D11">
            <v>182</v>
          </cell>
          <cell r="E11">
            <v>124</v>
          </cell>
          <cell r="F11">
            <v>68.13</v>
          </cell>
          <cell r="G11">
            <v>7</v>
          </cell>
          <cell r="H11">
            <v>3.85</v>
          </cell>
          <cell r="I11">
            <v>1770</v>
          </cell>
          <cell r="J11">
            <v>9.73</v>
          </cell>
          <cell r="K11">
            <v>13</v>
          </cell>
          <cell r="L11">
            <v>7.14</v>
          </cell>
          <cell r="M11">
            <v>165.67</v>
          </cell>
          <cell r="N11">
            <v>4</v>
          </cell>
          <cell r="O11">
            <v>1</v>
          </cell>
          <cell r="P11">
            <v>0</v>
          </cell>
          <cell r="Q11">
            <v>10</v>
          </cell>
          <cell r="R11">
            <v>1.5407788728013276</v>
          </cell>
        </row>
        <row r="12">
          <cell r="B12" t="str">
            <v>Ohio St.</v>
          </cell>
          <cell r="C12">
            <v>6</v>
          </cell>
          <cell r="D12">
            <v>174</v>
          </cell>
          <cell r="E12">
            <v>117</v>
          </cell>
          <cell r="F12">
            <v>67.239999999999995</v>
          </cell>
          <cell r="G12">
            <v>5</v>
          </cell>
          <cell r="H12">
            <v>2.87</v>
          </cell>
          <cell r="I12">
            <v>1491</v>
          </cell>
          <cell r="J12">
            <v>8.57</v>
          </cell>
          <cell r="K12">
            <v>17</v>
          </cell>
          <cell r="L12">
            <v>9.77</v>
          </cell>
          <cell r="M12">
            <v>165.67</v>
          </cell>
          <cell r="N12">
            <v>6</v>
          </cell>
          <cell r="O12">
            <v>0</v>
          </cell>
          <cell r="P12">
            <v>0</v>
          </cell>
          <cell r="Q12">
            <v>10</v>
          </cell>
          <cell r="R12">
            <v>1.5407788728013276</v>
          </cell>
        </row>
        <row r="13">
          <cell r="B13" t="str">
            <v>Stanford</v>
          </cell>
          <cell r="C13">
            <v>6</v>
          </cell>
          <cell r="D13">
            <v>178</v>
          </cell>
          <cell r="E13">
            <v>116</v>
          </cell>
          <cell r="F13">
            <v>65.17</v>
          </cell>
          <cell r="G13">
            <v>4</v>
          </cell>
          <cell r="H13">
            <v>2.25</v>
          </cell>
          <cell r="I13">
            <v>1563</v>
          </cell>
          <cell r="J13">
            <v>8.7799999999999994</v>
          </cell>
          <cell r="K13">
            <v>16</v>
          </cell>
          <cell r="L13">
            <v>8.99</v>
          </cell>
          <cell r="M13">
            <v>164.13</v>
          </cell>
          <cell r="N13">
            <v>5</v>
          </cell>
          <cell r="O13">
            <v>1</v>
          </cell>
          <cell r="P13">
            <v>0</v>
          </cell>
          <cell r="Q13">
            <v>12</v>
          </cell>
          <cell r="R13">
            <v>1.4686974754812721</v>
          </cell>
        </row>
        <row r="14">
          <cell r="B14" t="str">
            <v>Hawaii</v>
          </cell>
          <cell r="C14">
            <v>6</v>
          </cell>
          <cell r="D14">
            <v>277</v>
          </cell>
          <cell r="E14">
            <v>176</v>
          </cell>
          <cell r="F14">
            <v>63.54</v>
          </cell>
          <cell r="G14">
            <v>5</v>
          </cell>
          <cell r="H14">
            <v>1.81</v>
          </cell>
          <cell r="I14">
            <v>2530</v>
          </cell>
          <cell r="J14">
            <v>9.1300000000000008</v>
          </cell>
          <cell r="K14">
            <v>21</v>
          </cell>
          <cell r="L14">
            <v>7.58</v>
          </cell>
          <cell r="M14">
            <v>161.63</v>
          </cell>
          <cell r="N14">
            <v>4</v>
          </cell>
          <cell r="O14">
            <v>2</v>
          </cell>
          <cell r="P14">
            <v>0</v>
          </cell>
          <cell r="Q14">
            <v>13</v>
          </cell>
          <cell r="R14">
            <v>1.3516822200915706</v>
          </cell>
        </row>
        <row r="15">
          <cell r="B15" t="str">
            <v>Southern California</v>
          </cell>
          <cell r="C15">
            <v>6</v>
          </cell>
          <cell r="D15">
            <v>184</v>
          </cell>
          <cell r="E15">
            <v>119</v>
          </cell>
          <cell r="F15">
            <v>64.67</v>
          </cell>
          <cell r="G15">
            <v>4</v>
          </cell>
          <cell r="H15">
            <v>2.17</v>
          </cell>
          <cell r="I15">
            <v>1576</v>
          </cell>
          <cell r="J15">
            <v>8.57</v>
          </cell>
          <cell r="K15">
            <v>16</v>
          </cell>
          <cell r="L15">
            <v>8.6999999999999993</v>
          </cell>
          <cell r="M15">
            <v>161</v>
          </cell>
          <cell r="N15">
            <v>4</v>
          </cell>
          <cell r="O15">
            <v>2</v>
          </cell>
          <cell r="P15">
            <v>0</v>
          </cell>
          <cell r="Q15">
            <v>14</v>
          </cell>
          <cell r="R15">
            <v>1.3221943757333661</v>
          </cell>
        </row>
        <row r="16">
          <cell r="B16" t="str">
            <v>South Carolina</v>
          </cell>
          <cell r="C16">
            <v>5</v>
          </cell>
          <cell r="D16">
            <v>121</v>
          </cell>
          <cell r="E16">
            <v>85</v>
          </cell>
          <cell r="F16">
            <v>70.25</v>
          </cell>
          <cell r="G16">
            <v>6</v>
          </cell>
          <cell r="H16">
            <v>4.96</v>
          </cell>
          <cell r="I16">
            <v>1088</v>
          </cell>
          <cell r="J16">
            <v>8.99</v>
          </cell>
          <cell r="K16">
            <v>9</v>
          </cell>
          <cell r="L16">
            <v>7.44</v>
          </cell>
          <cell r="M16">
            <v>160.36000000000001</v>
          </cell>
          <cell r="N16">
            <v>4</v>
          </cell>
          <cell r="O16">
            <v>1</v>
          </cell>
          <cell r="P16">
            <v>0</v>
          </cell>
          <cell r="Q16">
            <v>15</v>
          </cell>
          <cell r="R16">
            <v>1.2922384703536032</v>
          </cell>
        </row>
        <row r="17">
          <cell r="B17" t="str">
            <v>Wisconsin</v>
          </cell>
          <cell r="C17">
            <v>6</v>
          </cell>
          <cell r="D17">
            <v>139</v>
          </cell>
          <cell r="E17">
            <v>98</v>
          </cell>
          <cell r="F17">
            <v>70.5</v>
          </cell>
          <cell r="G17">
            <v>2</v>
          </cell>
          <cell r="H17">
            <v>1.44</v>
          </cell>
          <cell r="I17">
            <v>1256</v>
          </cell>
          <cell r="J17">
            <v>9.0399999999999991</v>
          </cell>
          <cell r="K17">
            <v>7</v>
          </cell>
          <cell r="L17">
            <v>5.04</v>
          </cell>
          <cell r="M17">
            <v>160.13999999999999</v>
          </cell>
          <cell r="N17">
            <v>5</v>
          </cell>
          <cell r="O17">
            <v>1</v>
          </cell>
          <cell r="P17">
            <v>0</v>
          </cell>
          <cell r="Q17">
            <v>16</v>
          </cell>
          <cell r="R17">
            <v>1.281941127879308</v>
          </cell>
        </row>
        <row r="18">
          <cell r="B18" t="str">
            <v>Fresno St.</v>
          </cell>
          <cell r="C18">
            <v>5</v>
          </cell>
          <cell r="D18">
            <v>144</v>
          </cell>
          <cell r="E18">
            <v>96</v>
          </cell>
          <cell r="F18">
            <v>66.67</v>
          </cell>
          <cell r="G18">
            <v>6</v>
          </cell>
          <cell r="H18">
            <v>4.17</v>
          </cell>
          <cell r="I18">
            <v>1250</v>
          </cell>
          <cell r="J18">
            <v>8.68</v>
          </cell>
          <cell r="K18">
            <v>12</v>
          </cell>
          <cell r="L18">
            <v>8.33</v>
          </cell>
          <cell r="M18">
            <v>158.78</v>
          </cell>
          <cell r="N18">
            <v>3</v>
          </cell>
          <cell r="O18">
            <v>2</v>
          </cell>
          <cell r="P18">
            <v>0</v>
          </cell>
          <cell r="Q18">
            <v>17</v>
          </cell>
          <cell r="R18">
            <v>1.2182848289473112</v>
          </cell>
        </row>
        <row r="19">
          <cell r="B19" t="str">
            <v>Arizona</v>
          </cell>
          <cell r="C19">
            <v>5</v>
          </cell>
          <cell r="D19">
            <v>201</v>
          </cell>
          <cell r="E19">
            <v>150</v>
          </cell>
          <cell r="F19">
            <v>74.63</v>
          </cell>
          <cell r="G19">
            <v>5</v>
          </cell>
          <cell r="H19">
            <v>2.4900000000000002</v>
          </cell>
          <cell r="I19">
            <v>1643</v>
          </cell>
          <cell r="J19">
            <v>8.17</v>
          </cell>
          <cell r="K19">
            <v>11</v>
          </cell>
          <cell r="L19">
            <v>5.47</v>
          </cell>
          <cell r="M19">
            <v>156.35</v>
          </cell>
          <cell r="N19">
            <v>4</v>
          </cell>
          <cell r="O19">
            <v>1</v>
          </cell>
          <cell r="P19">
            <v>0</v>
          </cell>
          <cell r="Q19">
            <v>18</v>
          </cell>
          <cell r="R19">
            <v>1.1045460007085213</v>
          </cell>
        </row>
        <row r="20">
          <cell r="B20" t="str">
            <v>Air Force</v>
          </cell>
          <cell r="C20">
            <v>6</v>
          </cell>
          <cell r="D20">
            <v>69</v>
          </cell>
          <cell r="E20">
            <v>36</v>
          </cell>
          <cell r="F20">
            <v>52.17</v>
          </cell>
          <cell r="G20">
            <v>3</v>
          </cell>
          <cell r="H20">
            <v>4.3499999999999996</v>
          </cell>
          <cell r="I20">
            <v>688</v>
          </cell>
          <cell r="J20">
            <v>9.9700000000000006</v>
          </cell>
          <cell r="K20">
            <v>6</v>
          </cell>
          <cell r="L20">
            <v>8.6999999999999993</v>
          </cell>
          <cell r="M20">
            <v>155.96</v>
          </cell>
          <cell r="N20">
            <v>5</v>
          </cell>
          <cell r="O20">
            <v>1</v>
          </cell>
          <cell r="P20">
            <v>0</v>
          </cell>
          <cell r="Q20">
            <v>19</v>
          </cell>
          <cell r="R20">
            <v>1.0862916208677285</v>
          </cell>
        </row>
        <row r="21">
          <cell r="B21" t="str">
            <v>Mississippi</v>
          </cell>
          <cell r="C21">
            <v>5</v>
          </cell>
          <cell r="D21">
            <v>106</v>
          </cell>
          <cell r="E21">
            <v>65</v>
          </cell>
          <cell r="F21">
            <v>61.32</v>
          </cell>
          <cell r="G21">
            <v>5</v>
          </cell>
          <cell r="H21">
            <v>4.72</v>
          </cell>
          <cell r="I21">
            <v>957</v>
          </cell>
          <cell r="J21">
            <v>9.0299999999999994</v>
          </cell>
          <cell r="K21">
            <v>9</v>
          </cell>
          <cell r="L21">
            <v>8.49</v>
          </cell>
          <cell r="M21">
            <v>155.72</v>
          </cell>
          <cell r="N21">
            <v>3</v>
          </cell>
          <cell r="O21">
            <v>2</v>
          </cell>
          <cell r="P21">
            <v>0</v>
          </cell>
          <cell r="Q21">
            <v>20</v>
          </cell>
          <cell r="R21">
            <v>1.0750581563503165</v>
          </cell>
        </row>
        <row r="22">
          <cell r="B22" t="str">
            <v>TCU</v>
          </cell>
          <cell r="C22">
            <v>6</v>
          </cell>
          <cell r="D22">
            <v>141</v>
          </cell>
          <cell r="E22">
            <v>95</v>
          </cell>
          <cell r="F22">
            <v>67.38</v>
          </cell>
          <cell r="G22">
            <v>4</v>
          </cell>
          <cell r="H22">
            <v>2.84</v>
          </cell>
          <cell r="I22">
            <v>1218</v>
          </cell>
          <cell r="J22">
            <v>8.64</v>
          </cell>
          <cell r="K22">
            <v>9</v>
          </cell>
          <cell r="L22">
            <v>6.38</v>
          </cell>
          <cell r="M22">
            <v>155.35</v>
          </cell>
          <cell r="N22">
            <v>6</v>
          </cell>
          <cell r="O22">
            <v>0</v>
          </cell>
          <cell r="P22">
            <v>0</v>
          </cell>
          <cell r="Q22">
            <v>21</v>
          </cell>
          <cell r="R22">
            <v>1.0577398985526405</v>
          </cell>
        </row>
        <row r="23">
          <cell r="B23" t="str">
            <v>Cincinnati</v>
          </cell>
          <cell r="C23">
            <v>5</v>
          </cell>
          <cell r="D23">
            <v>148</v>
          </cell>
          <cell r="E23">
            <v>92</v>
          </cell>
          <cell r="F23">
            <v>62.16</v>
          </cell>
          <cell r="G23">
            <v>1</v>
          </cell>
          <cell r="H23">
            <v>0.68</v>
          </cell>
          <cell r="I23">
            <v>1189</v>
          </cell>
          <cell r="J23">
            <v>8.0299999999999994</v>
          </cell>
          <cell r="K23">
            <v>12</v>
          </cell>
          <cell r="L23">
            <v>8.11</v>
          </cell>
          <cell r="M23">
            <v>155.09</v>
          </cell>
          <cell r="N23">
            <v>2</v>
          </cell>
          <cell r="O23">
            <v>3</v>
          </cell>
          <cell r="P23">
            <v>0</v>
          </cell>
          <cell r="Q23">
            <v>22</v>
          </cell>
          <cell r="R23">
            <v>1.045570311992112</v>
          </cell>
        </row>
        <row r="24">
          <cell r="B24" t="str">
            <v>Baylor</v>
          </cell>
          <cell r="C24">
            <v>6</v>
          </cell>
          <cell r="D24">
            <v>220</v>
          </cell>
          <cell r="E24">
            <v>140</v>
          </cell>
          <cell r="F24">
            <v>63.64</v>
          </cell>
          <cell r="G24">
            <v>2</v>
          </cell>
          <cell r="H24">
            <v>0.91</v>
          </cell>
          <cell r="I24">
            <v>1876</v>
          </cell>
          <cell r="J24">
            <v>8.5299999999999994</v>
          </cell>
          <cell r="K24">
            <v>14</v>
          </cell>
          <cell r="L24">
            <v>6.36</v>
          </cell>
          <cell r="M24">
            <v>154.41</v>
          </cell>
          <cell r="N24">
            <v>4</v>
          </cell>
          <cell r="O24">
            <v>2</v>
          </cell>
          <cell r="P24">
            <v>0</v>
          </cell>
          <cell r="Q24">
            <v>23</v>
          </cell>
          <cell r="R24">
            <v>1.0137421625261129</v>
          </cell>
        </row>
        <row r="25">
          <cell r="B25" t="str">
            <v>Nevada</v>
          </cell>
          <cell r="C25">
            <v>6</v>
          </cell>
          <cell r="D25">
            <v>159</v>
          </cell>
          <cell r="E25">
            <v>110</v>
          </cell>
          <cell r="F25">
            <v>69.180000000000007</v>
          </cell>
          <cell r="G25">
            <v>4</v>
          </cell>
          <cell r="H25">
            <v>2.52</v>
          </cell>
          <cell r="I25">
            <v>1386</v>
          </cell>
          <cell r="J25">
            <v>8.7200000000000006</v>
          </cell>
          <cell r="K25">
            <v>8</v>
          </cell>
          <cell r="L25">
            <v>5.03</v>
          </cell>
          <cell r="M25">
            <v>153.99</v>
          </cell>
          <cell r="N25">
            <v>6</v>
          </cell>
          <cell r="O25">
            <v>0</v>
          </cell>
          <cell r="P25">
            <v>0</v>
          </cell>
          <cell r="Q25">
            <v>24</v>
          </cell>
          <cell r="R25">
            <v>0.99408359962064374</v>
          </cell>
        </row>
        <row r="26">
          <cell r="B26" t="str">
            <v>Oregon</v>
          </cell>
          <cell r="C26">
            <v>6</v>
          </cell>
          <cell r="D26">
            <v>178</v>
          </cell>
          <cell r="E26">
            <v>109</v>
          </cell>
          <cell r="F26">
            <v>61.24</v>
          </cell>
          <cell r="G26">
            <v>5</v>
          </cell>
          <cell r="H26">
            <v>2.81</v>
          </cell>
          <cell r="I26">
            <v>1495</v>
          </cell>
          <cell r="J26">
            <v>8.4</v>
          </cell>
          <cell r="K26">
            <v>15</v>
          </cell>
          <cell r="L26">
            <v>8.43</v>
          </cell>
          <cell r="M26">
            <v>153.94</v>
          </cell>
          <cell r="N26">
            <v>6</v>
          </cell>
          <cell r="O26">
            <v>0</v>
          </cell>
          <cell r="P26">
            <v>0</v>
          </cell>
          <cell r="Q26">
            <v>25</v>
          </cell>
          <cell r="R26">
            <v>0.99174329451284915</v>
          </cell>
        </row>
        <row r="27">
          <cell r="B27" t="str">
            <v>Nebraska</v>
          </cell>
          <cell r="C27">
            <v>5</v>
          </cell>
          <cell r="D27">
            <v>80</v>
          </cell>
          <cell r="E27">
            <v>49</v>
          </cell>
          <cell r="F27">
            <v>61.25</v>
          </cell>
          <cell r="G27">
            <v>3</v>
          </cell>
          <cell r="H27">
            <v>3.75</v>
          </cell>
          <cell r="I27">
            <v>784</v>
          </cell>
          <cell r="J27">
            <v>9.8000000000000007</v>
          </cell>
          <cell r="K27">
            <v>4</v>
          </cell>
          <cell r="L27">
            <v>5</v>
          </cell>
          <cell r="M27">
            <v>152.62</v>
          </cell>
          <cell r="N27">
            <v>5</v>
          </cell>
          <cell r="O27">
            <v>0</v>
          </cell>
          <cell r="P27">
            <v>0</v>
          </cell>
          <cell r="Q27">
            <v>26</v>
          </cell>
          <cell r="R27">
            <v>0.92995923966708716</v>
          </cell>
        </row>
        <row r="28">
          <cell r="B28" t="str">
            <v>Georgia</v>
          </cell>
          <cell r="C28">
            <v>6</v>
          </cell>
          <cell r="D28">
            <v>162</v>
          </cell>
          <cell r="E28">
            <v>99</v>
          </cell>
          <cell r="F28">
            <v>61.11</v>
          </cell>
          <cell r="G28">
            <v>3</v>
          </cell>
          <cell r="H28">
            <v>1.85</v>
          </cell>
          <cell r="I28">
            <v>1399</v>
          </cell>
          <cell r="J28">
            <v>8.64</v>
          </cell>
          <cell r="K28">
            <v>11</v>
          </cell>
          <cell r="L28">
            <v>6.79</v>
          </cell>
          <cell r="M28">
            <v>152.34</v>
          </cell>
          <cell r="N28">
            <v>2</v>
          </cell>
          <cell r="O28">
            <v>4</v>
          </cell>
          <cell r="P28">
            <v>0</v>
          </cell>
          <cell r="Q28">
            <v>27</v>
          </cell>
          <cell r="R28">
            <v>0.91685353106344059</v>
          </cell>
        </row>
        <row r="29">
          <cell r="B29" t="str">
            <v>Minnesota</v>
          </cell>
          <cell r="C29">
            <v>6</v>
          </cell>
          <cell r="D29">
            <v>172</v>
          </cell>
          <cell r="E29">
            <v>103</v>
          </cell>
          <cell r="F29">
            <v>59.88</v>
          </cell>
          <cell r="G29">
            <v>4</v>
          </cell>
          <cell r="H29">
            <v>2.33</v>
          </cell>
          <cell r="I29">
            <v>1456</v>
          </cell>
          <cell r="J29">
            <v>8.4700000000000006</v>
          </cell>
          <cell r="K29">
            <v>13</v>
          </cell>
          <cell r="L29">
            <v>7.56</v>
          </cell>
          <cell r="M29">
            <v>151.30000000000001</v>
          </cell>
          <cell r="N29">
            <v>1</v>
          </cell>
          <cell r="O29">
            <v>5</v>
          </cell>
          <cell r="P29">
            <v>0</v>
          </cell>
          <cell r="Q29">
            <v>28</v>
          </cell>
          <cell r="R29">
            <v>0.86817518482132516</v>
          </cell>
        </row>
        <row r="30">
          <cell r="B30" t="str">
            <v>Kentucky</v>
          </cell>
          <cell r="C30">
            <v>6</v>
          </cell>
          <cell r="D30">
            <v>197</v>
          </cell>
          <cell r="E30">
            <v>132</v>
          </cell>
          <cell r="F30">
            <v>67.010000000000005</v>
          </cell>
          <cell r="G30">
            <v>3</v>
          </cell>
          <cell r="H30">
            <v>1.52</v>
          </cell>
          <cell r="I30">
            <v>1545</v>
          </cell>
          <cell r="J30">
            <v>7.84</v>
          </cell>
          <cell r="K30">
            <v>12</v>
          </cell>
          <cell r="L30">
            <v>6.09</v>
          </cell>
          <cell r="M30">
            <v>149.93</v>
          </cell>
          <cell r="N30">
            <v>3</v>
          </cell>
          <cell r="O30">
            <v>3</v>
          </cell>
          <cell r="P30">
            <v>0</v>
          </cell>
          <cell r="Q30">
            <v>29</v>
          </cell>
          <cell r="R30">
            <v>0.80405082486776858</v>
          </cell>
        </row>
        <row r="31">
          <cell r="B31" t="str">
            <v>Virginia Tech</v>
          </cell>
          <cell r="C31">
            <v>6</v>
          </cell>
          <cell r="D31">
            <v>124</v>
          </cell>
          <cell r="E31">
            <v>75</v>
          </cell>
          <cell r="F31">
            <v>60.48</v>
          </cell>
          <cell r="G31">
            <v>3</v>
          </cell>
          <cell r="H31">
            <v>2.42</v>
          </cell>
          <cell r="I31">
            <v>1033</v>
          </cell>
          <cell r="J31">
            <v>8.33</v>
          </cell>
          <cell r="K31">
            <v>9</v>
          </cell>
          <cell r="L31">
            <v>7.26</v>
          </cell>
          <cell r="M31">
            <v>149.59</v>
          </cell>
          <cell r="N31">
            <v>4</v>
          </cell>
          <cell r="O31">
            <v>2</v>
          </cell>
          <cell r="P31">
            <v>0</v>
          </cell>
          <cell r="Q31">
            <v>30</v>
          </cell>
          <cell r="R31">
            <v>0.78813675013476903</v>
          </cell>
        </row>
        <row r="32">
          <cell r="B32" t="str">
            <v>Louisville</v>
          </cell>
          <cell r="C32">
            <v>5</v>
          </cell>
          <cell r="D32">
            <v>145</v>
          </cell>
          <cell r="E32">
            <v>88</v>
          </cell>
          <cell r="F32">
            <v>60.69</v>
          </cell>
          <cell r="G32">
            <v>4</v>
          </cell>
          <cell r="H32">
            <v>2.76</v>
          </cell>
          <cell r="I32">
            <v>1217</v>
          </cell>
          <cell r="J32">
            <v>8.39</v>
          </cell>
          <cell r="K32">
            <v>10</v>
          </cell>
          <cell r="L32">
            <v>6.9</v>
          </cell>
          <cell r="M32">
            <v>148.44</v>
          </cell>
          <cell r="N32">
            <v>3</v>
          </cell>
          <cell r="O32">
            <v>2</v>
          </cell>
          <cell r="P32">
            <v>0</v>
          </cell>
          <cell r="Q32">
            <v>31</v>
          </cell>
          <cell r="R32">
            <v>0.73430973265550614</v>
          </cell>
        </row>
        <row r="33">
          <cell r="B33" t="str">
            <v>West Virginia</v>
          </cell>
          <cell r="C33">
            <v>5</v>
          </cell>
          <cell r="D33">
            <v>156</v>
          </cell>
          <cell r="E33">
            <v>101</v>
          </cell>
          <cell r="F33">
            <v>64.739999999999995</v>
          </cell>
          <cell r="G33">
            <v>3</v>
          </cell>
          <cell r="H33">
            <v>1.92</v>
          </cell>
          <cell r="I33">
            <v>1145</v>
          </cell>
          <cell r="J33">
            <v>7.34</v>
          </cell>
          <cell r="K33">
            <v>12</v>
          </cell>
          <cell r="L33">
            <v>7.69</v>
          </cell>
          <cell r="M33">
            <v>147.88999999999999</v>
          </cell>
          <cell r="N33">
            <v>4</v>
          </cell>
          <cell r="O33">
            <v>1</v>
          </cell>
          <cell r="P33">
            <v>0</v>
          </cell>
          <cell r="Q33">
            <v>32</v>
          </cell>
          <cell r="R33">
            <v>0.70856637646977128</v>
          </cell>
        </row>
        <row r="34">
          <cell r="B34" t="str">
            <v>Troy</v>
          </cell>
          <cell r="C34">
            <v>5</v>
          </cell>
          <cell r="D34">
            <v>206</v>
          </cell>
          <cell r="E34">
            <v>133</v>
          </cell>
          <cell r="F34">
            <v>64.56</v>
          </cell>
          <cell r="G34">
            <v>3</v>
          </cell>
          <cell r="H34">
            <v>1.46</v>
          </cell>
          <cell r="I34">
            <v>1554</v>
          </cell>
          <cell r="J34">
            <v>7.54</v>
          </cell>
          <cell r="K34">
            <v>13</v>
          </cell>
          <cell r="L34">
            <v>6.31</v>
          </cell>
          <cell r="M34">
            <v>145.88</v>
          </cell>
          <cell r="N34">
            <v>3</v>
          </cell>
          <cell r="O34">
            <v>2</v>
          </cell>
          <cell r="P34">
            <v>0</v>
          </cell>
          <cell r="Q34">
            <v>33</v>
          </cell>
          <cell r="R34">
            <v>0.6144861111364518</v>
          </cell>
        </row>
        <row r="35">
          <cell r="B35" t="str">
            <v>Indiana</v>
          </cell>
          <cell r="C35">
            <v>5</v>
          </cell>
          <cell r="D35">
            <v>204</v>
          </cell>
          <cell r="E35">
            <v>137</v>
          </cell>
          <cell r="F35">
            <v>67.16</v>
          </cell>
          <cell r="G35">
            <v>4</v>
          </cell>
          <cell r="H35">
            <v>1.96</v>
          </cell>
          <cell r="I35">
            <v>1534</v>
          </cell>
          <cell r="J35">
            <v>7.52</v>
          </cell>
          <cell r="K35">
            <v>12</v>
          </cell>
          <cell r="L35">
            <v>5.88</v>
          </cell>
          <cell r="M35">
            <v>145.85</v>
          </cell>
          <cell r="N35">
            <v>3</v>
          </cell>
          <cell r="O35">
            <v>2</v>
          </cell>
          <cell r="P35">
            <v>0</v>
          </cell>
          <cell r="Q35">
            <v>34</v>
          </cell>
          <cell r="R35">
            <v>0.61308192807177531</v>
          </cell>
        </row>
        <row r="36">
          <cell r="B36" t="str">
            <v>Syracuse</v>
          </cell>
          <cell r="C36">
            <v>5</v>
          </cell>
          <cell r="D36">
            <v>132</v>
          </cell>
          <cell r="E36">
            <v>76</v>
          </cell>
          <cell r="F36">
            <v>57.58</v>
          </cell>
          <cell r="G36">
            <v>2</v>
          </cell>
          <cell r="H36">
            <v>1.52</v>
          </cell>
          <cell r="I36">
            <v>1030</v>
          </cell>
          <cell r="J36">
            <v>7.8</v>
          </cell>
          <cell r="K36">
            <v>10</v>
          </cell>
          <cell r="L36">
            <v>7.58</v>
          </cell>
          <cell r="M36">
            <v>145.12</v>
          </cell>
          <cell r="N36">
            <v>4</v>
          </cell>
          <cell r="O36">
            <v>1</v>
          </cell>
          <cell r="P36">
            <v>0</v>
          </cell>
          <cell r="Q36">
            <v>35</v>
          </cell>
          <cell r="R36">
            <v>0.57891347349798294</v>
          </cell>
        </row>
        <row r="37">
          <cell r="B37" t="str">
            <v>Northern Ill.</v>
          </cell>
          <cell r="C37">
            <v>6</v>
          </cell>
          <cell r="D37">
            <v>144</v>
          </cell>
          <cell r="E37">
            <v>96</v>
          </cell>
          <cell r="F37">
            <v>66.67</v>
          </cell>
          <cell r="G37">
            <v>4</v>
          </cell>
          <cell r="H37">
            <v>2.78</v>
          </cell>
          <cell r="I37">
            <v>1050</v>
          </cell>
          <cell r="J37">
            <v>7.29</v>
          </cell>
          <cell r="K37">
            <v>9</v>
          </cell>
          <cell r="L37">
            <v>6.25</v>
          </cell>
          <cell r="M37">
            <v>143.02000000000001</v>
          </cell>
          <cell r="N37">
            <v>4</v>
          </cell>
          <cell r="O37">
            <v>2</v>
          </cell>
          <cell r="P37">
            <v>0</v>
          </cell>
          <cell r="Q37">
            <v>36</v>
          </cell>
          <cell r="R37">
            <v>0.48062065897063405</v>
          </cell>
        </row>
        <row r="38">
          <cell r="B38" t="str">
            <v>Idaho</v>
          </cell>
          <cell r="C38">
            <v>5</v>
          </cell>
          <cell r="D38">
            <v>194</v>
          </cell>
          <cell r="E38">
            <v>121</v>
          </cell>
          <cell r="F38">
            <v>62.37</v>
          </cell>
          <cell r="G38">
            <v>9</v>
          </cell>
          <cell r="H38">
            <v>4.6399999999999997</v>
          </cell>
          <cell r="I38">
            <v>1577</v>
          </cell>
          <cell r="J38">
            <v>8.1300000000000008</v>
          </cell>
          <cell r="K38">
            <v>12</v>
          </cell>
          <cell r="L38">
            <v>6.19</v>
          </cell>
          <cell r="M38">
            <v>141.82</v>
          </cell>
          <cell r="N38">
            <v>3</v>
          </cell>
          <cell r="O38">
            <v>2</v>
          </cell>
          <cell r="P38">
            <v>0</v>
          </cell>
          <cell r="Q38">
            <v>37</v>
          </cell>
          <cell r="R38">
            <v>0.42445333638357663</v>
          </cell>
        </row>
        <row r="39">
          <cell r="B39" t="str">
            <v>Florida St.</v>
          </cell>
          <cell r="C39">
            <v>6</v>
          </cell>
          <cell r="D39">
            <v>173</v>
          </cell>
          <cell r="E39">
            <v>106</v>
          </cell>
          <cell r="F39">
            <v>61.27</v>
          </cell>
          <cell r="G39">
            <v>5</v>
          </cell>
          <cell r="H39">
            <v>2.89</v>
          </cell>
          <cell r="I39">
            <v>1296</v>
          </cell>
          <cell r="J39">
            <v>7.49</v>
          </cell>
          <cell r="K39">
            <v>12</v>
          </cell>
          <cell r="L39">
            <v>6.94</v>
          </cell>
          <cell r="M39">
            <v>141.34</v>
          </cell>
          <cell r="N39">
            <v>5</v>
          </cell>
          <cell r="O39">
            <v>1</v>
          </cell>
          <cell r="P39">
            <v>0</v>
          </cell>
          <cell r="Q39">
            <v>38</v>
          </cell>
          <cell r="R39">
            <v>0.4019864073487544</v>
          </cell>
        </row>
        <row r="40">
          <cell r="B40" t="str">
            <v>SMU</v>
          </cell>
          <cell r="C40">
            <v>6</v>
          </cell>
          <cell r="D40">
            <v>213</v>
          </cell>
          <cell r="E40">
            <v>124</v>
          </cell>
          <cell r="F40">
            <v>58.22</v>
          </cell>
          <cell r="G40">
            <v>5</v>
          </cell>
          <cell r="H40">
            <v>2.35</v>
          </cell>
          <cell r="I40">
            <v>1593</v>
          </cell>
          <cell r="J40">
            <v>7.48</v>
          </cell>
          <cell r="K40">
            <v>16</v>
          </cell>
          <cell r="L40">
            <v>7.51</v>
          </cell>
          <cell r="M40">
            <v>141.12</v>
          </cell>
          <cell r="N40">
            <v>4</v>
          </cell>
          <cell r="O40">
            <v>2</v>
          </cell>
          <cell r="P40">
            <v>0</v>
          </cell>
          <cell r="Q40">
            <v>39</v>
          </cell>
          <cell r="R40">
            <v>0.39168906487446076</v>
          </cell>
        </row>
        <row r="41">
          <cell r="B41" t="str">
            <v>Army</v>
          </cell>
          <cell r="C41">
            <v>6</v>
          </cell>
          <cell r="D41">
            <v>55</v>
          </cell>
          <cell r="E41">
            <v>30</v>
          </cell>
          <cell r="F41">
            <v>54.55</v>
          </cell>
          <cell r="G41">
            <v>0</v>
          </cell>
          <cell r="H41">
            <v>0</v>
          </cell>
          <cell r="I41">
            <v>408</v>
          </cell>
          <cell r="J41">
            <v>7.42</v>
          </cell>
          <cell r="K41">
            <v>4</v>
          </cell>
          <cell r="L41">
            <v>7.27</v>
          </cell>
          <cell r="M41">
            <v>140.81</v>
          </cell>
          <cell r="N41">
            <v>4</v>
          </cell>
          <cell r="O41">
            <v>2</v>
          </cell>
          <cell r="P41">
            <v>0</v>
          </cell>
          <cell r="Q41">
            <v>40</v>
          </cell>
          <cell r="R41">
            <v>0.3771791732061377</v>
          </cell>
        </row>
        <row r="42">
          <cell r="B42" t="str">
            <v>North Carolina</v>
          </cell>
          <cell r="C42">
            <v>5</v>
          </cell>
          <cell r="D42">
            <v>161</v>
          </cell>
          <cell r="E42">
            <v>104</v>
          </cell>
          <cell r="F42">
            <v>64.599999999999994</v>
          </cell>
          <cell r="G42">
            <v>1</v>
          </cell>
          <cell r="H42">
            <v>0.62</v>
          </cell>
          <cell r="I42">
            <v>1170</v>
          </cell>
          <cell r="J42">
            <v>7.27</v>
          </cell>
          <cell r="K42">
            <v>8</v>
          </cell>
          <cell r="L42">
            <v>4.97</v>
          </cell>
          <cell r="M42">
            <v>140.80000000000001</v>
          </cell>
          <cell r="N42">
            <v>3</v>
          </cell>
          <cell r="O42">
            <v>2</v>
          </cell>
          <cell r="P42">
            <v>0</v>
          </cell>
          <cell r="Q42">
            <v>41</v>
          </cell>
          <cell r="R42">
            <v>0.37671111218457931</v>
          </cell>
        </row>
        <row r="43">
          <cell r="B43" t="str">
            <v>Maryland</v>
          </cell>
          <cell r="C43">
            <v>5</v>
          </cell>
          <cell r="D43">
            <v>107</v>
          </cell>
          <cell r="E43">
            <v>53</v>
          </cell>
          <cell r="F43">
            <v>49.53</v>
          </cell>
          <cell r="G43">
            <v>2</v>
          </cell>
          <cell r="H43">
            <v>1.87</v>
          </cell>
          <cell r="I43">
            <v>807</v>
          </cell>
          <cell r="J43">
            <v>7.54</v>
          </cell>
          <cell r="K43">
            <v>10</v>
          </cell>
          <cell r="L43">
            <v>9.35</v>
          </cell>
          <cell r="M43">
            <v>139.96</v>
          </cell>
          <cell r="N43">
            <v>4</v>
          </cell>
          <cell r="O43">
            <v>1</v>
          </cell>
          <cell r="P43">
            <v>0</v>
          </cell>
          <cell r="Q43">
            <v>42</v>
          </cell>
          <cell r="R43">
            <v>0.33739398637363949</v>
          </cell>
        </row>
        <row r="44">
          <cell r="B44" t="str">
            <v>Texas Tech</v>
          </cell>
          <cell r="C44">
            <v>5</v>
          </cell>
          <cell r="D44">
            <v>251</v>
          </cell>
          <cell r="E44">
            <v>163</v>
          </cell>
          <cell r="F44">
            <v>64.94</v>
          </cell>
          <cell r="G44">
            <v>4</v>
          </cell>
          <cell r="H44">
            <v>1.59</v>
          </cell>
          <cell r="I44">
            <v>1666</v>
          </cell>
          <cell r="J44">
            <v>6.64</v>
          </cell>
          <cell r="K44">
            <v>17</v>
          </cell>
          <cell r="L44">
            <v>6.77</v>
          </cell>
          <cell r="M44">
            <v>139.82</v>
          </cell>
          <cell r="N44">
            <v>3</v>
          </cell>
          <cell r="O44">
            <v>2</v>
          </cell>
          <cell r="P44">
            <v>0</v>
          </cell>
          <cell r="Q44">
            <v>43</v>
          </cell>
          <cell r="R44">
            <v>0.33084113207181548</v>
          </cell>
        </row>
        <row r="45">
          <cell r="B45" t="str">
            <v>Kansas St.</v>
          </cell>
          <cell r="C45">
            <v>5</v>
          </cell>
          <cell r="D45">
            <v>105</v>
          </cell>
          <cell r="E45">
            <v>67</v>
          </cell>
          <cell r="F45">
            <v>63.81</v>
          </cell>
          <cell r="G45">
            <v>3</v>
          </cell>
          <cell r="H45">
            <v>2.86</v>
          </cell>
          <cell r="I45">
            <v>782</v>
          </cell>
          <cell r="J45">
            <v>7.45</v>
          </cell>
          <cell r="K45">
            <v>6</v>
          </cell>
          <cell r="L45">
            <v>5.71</v>
          </cell>
          <cell r="M45">
            <v>139.5</v>
          </cell>
          <cell r="N45">
            <v>4</v>
          </cell>
          <cell r="O45">
            <v>1</v>
          </cell>
          <cell r="P45">
            <v>0</v>
          </cell>
          <cell r="Q45">
            <v>44</v>
          </cell>
          <cell r="R45">
            <v>0.31586317938193403</v>
          </cell>
        </row>
        <row r="46">
          <cell r="B46" t="str">
            <v>Oregon St.</v>
          </cell>
          <cell r="C46">
            <v>5</v>
          </cell>
          <cell r="D46">
            <v>150</v>
          </cell>
          <cell r="E46">
            <v>86</v>
          </cell>
          <cell r="F46">
            <v>57.33</v>
          </cell>
          <cell r="G46">
            <v>1</v>
          </cell>
          <cell r="H46">
            <v>0.67</v>
          </cell>
          <cell r="I46">
            <v>1136</v>
          </cell>
          <cell r="J46">
            <v>7.57</v>
          </cell>
          <cell r="K46">
            <v>9</v>
          </cell>
          <cell r="L46">
            <v>6</v>
          </cell>
          <cell r="M46">
            <v>139.38</v>
          </cell>
          <cell r="N46">
            <v>3</v>
          </cell>
          <cell r="O46">
            <v>2</v>
          </cell>
          <cell r="P46">
            <v>0</v>
          </cell>
          <cell r="Q46">
            <v>45</v>
          </cell>
          <cell r="R46">
            <v>0.31024644712322813</v>
          </cell>
        </row>
        <row r="47">
          <cell r="B47" t="str">
            <v>Houston</v>
          </cell>
          <cell r="C47">
            <v>5</v>
          </cell>
          <cell r="D47">
            <v>192</v>
          </cell>
          <cell r="E47">
            <v>123</v>
          </cell>
          <cell r="F47">
            <v>64.06</v>
          </cell>
          <cell r="G47">
            <v>8</v>
          </cell>
          <cell r="H47">
            <v>4.17</v>
          </cell>
          <cell r="I47">
            <v>1476</v>
          </cell>
          <cell r="J47">
            <v>7.69</v>
          </cell>
          <cell r="K47">
            <v>11</v>
          </cell>
          <cell r="L47">
            <v>5.73</v>
          </cell>
          <cell r="M47">
            <v>139.25</v>
          </cell>
          <cell r="N47">
            <v>3</v>
          </cell>
          <cell r="O47">
            <v>2</v>
          </cell>
          <cell r="P47">
            <v>0</v>
          </cell>
          <cell r="Q47">
            <v>46</v>
          </cell>
          <cell r="R47">
            <v>0.3041616538429639</v>
          </cell>
        </row>
        <row r="48">
          <cell r="B48" t="str">
            <v>Mississippi St.</v>
          </cell>
          <cell r="C48">
            <v>6</v>
          </cell>
          <cell r="D48">
            <v>145</v>
          </cell>
          <cell r="E48">
            <v>86</v>
          </cell>
          <cell r="F48">
            <v>59.31</v>
          </cell>
          <cell r="G48">
            <v>9</v>
          </cell>
          <cell r="H48">
            <v>6.21</v>
          </cell>
          <cell r="I48">
            <v>1230</v>
          </cell>
          <cell r="J48">
            <v>8.48</v>
          </cell>
          <cell r="K48">
            <v>9</v>
          </cell>
          <cell r="L48">
            <v>6.21</v>
          </cell>
          <cell r="M48">
            <v>138.62</v>
          </cell>
          <cell r="N48">
            <v>4</v>
          </cell>
          <cell r="O48">
            <v>2</v>
          </cell>
          <cell r="P48">
            <v>0</v>
          </cell>
          <cell r="Q48">
            <v>47</v>
          </cell>
          <cell r="R48">
            <v>0.27467380948475933</v>
          </cell>
        </row>
        <row r="49">
          <cell r="B49" t="str">
            <v>North Carolina St.</v>
          </cell>
          <cell r="C49">
            <v>6</v>
          </cell>
          <cell r="D49">
            <v>254</v>
          </cell>
          <cell r="E49">
            <v>151</v>
          </cell>
          <cell r="F49">
            <v>59.45</v>
          </cell>
          <cell r="G49">
            <v>6</v>
          </cell>
          <cell r="H49">
            <v>2.36</v>
          </cell>
          <cell r="I49">
            <v>1866</v>
          </cell>
          <cell r="J49">
            <v>7.35</v>
          </cell>
          <cell r="K49">
            <v>17</v>
          </cell>
          <cell r="L49">
            <v>6.69</v>
          </cell>
          <cell r="M49">
            <v>138.47</v>
          </cell>
          <cell r="N49">
            <v>5</v>
          </cell>
          <cell r="O49">
            <v>1</v>
          </cell>
          <cell r="P49">
            <v>0</v>
          </cell>
          <cell r="Q49">
            <v>48</v>
          </cell>
          <cell r="R49">
            <v>0.267652894161377</v>
          </cell>
        </row>
        <row r="50">
          <cell r="B50" t="str">
            <v>California</v>
          </cell>
          <cell r="C50">
            <v>5</v>
          </cell>
          <cell r="D50">
            <v>132</v>
          </cell>
          <cell r="E50">
            <v>80</v>
          </cell>
          <cell r="F50">
            <v>60.61</v>
          </cell>
          <cell r="G50">
            <v>4</v>
          </cell>
          <cell r="H50">
            <v>3.03</v>
          </cell>
          <cell r="I50">
            <v>960</v>
          </cell>
          <cell r="J50">
            <v>7.27</v>
          </cell>
          <cell r="K50">
            <v>9</v>
          </cell>
          <cell r="L50">
            <v>6.82</v>
          </cell>
          <cell r="M50">
            <v>138.13</v>
          </cell>
          <cell r="N50">
            <v>3</v>
          </cell>
          <cell r="O50">
            <v>2</v>
          </cell>
          <cell r="P50">
            <v>0</v>
          </cell>
          <cell r="Q50">
            <v>49</v>
          </cell>
          <cell r="R50">
            <v>0.25173881942837745</v>
          </cell>
        </row>
        <row r="51">
          <cell r="B51" t="str">
            <v>Oklahoma</v>
          </cell>
          <cell r="C51">
            <v>5</v>
          </cell>
          <cell r="D51">
            <v>210</v>
          </cell>
          <cell r="E51">
            <v>135</v>
          </cell>
          <cell r="F51">
            <v>64.290000000000006</v>
          </cell>
          <cell r="G51">
            <v>3</v>
          </cell>
          <cell r="H51">
            <v>1.43</v>
          </cell>
          <cell r="I51">
            <v>1471</v>
          </cell>
          <cell r="J51">
            <v>7</v>
          </cell>
          <cell r="K51">
            <v>11</v>
          </cell>
          <cell r="L51">
            <v>5.24</v>
          </cell>
          <cell r="M51">
            <v>137.57</v>
          </cell>
          <cell r="N51">
            <v>5</v>
          </cell>
          <cell r="O51">
            <v>0</v>
          </cell>
          <cell r="P51">
            <v>0</v>
          </cell>
          <cell r="Q51">
            <v>50</v>
          </cell>
          <cell r="R51">
            <v>0.22552740222108425</v>
          </cell>
        </row>
        <row r="52">
          <cell r="B52" t="str">
            <v>San Diego St.</v>
          </cell>
          <cell r="C52">
            <v>5</v>
          </cell>
          <cell r="D52">
            <v>174</v>
          </cell>
          <cell r="E52">
            <v>95</v>
          </cell>
          <cell r="F52">
            <v>54.6</v>
          </cell>
          <cell r="G52">
            <v>3</v>
          </cell>
          <cell r="H52">
            <v>1.72</v>
          </cell>
          <cell r="I52">
            <v>1404</v>
          </cell>
          <cell r="J52">
            <v>8.07</v>
          </cell>
          <cell r="K52">
            <v>9</v>
          </cell>
          <cell r="L52">
            <v>5.17</v>
          </cell>
          <cell r="M52">
            <v>136</v>
          </cell>
          <cell r="N52">
            <v>3</v>
          </cell>
          <cell r="O52">
            <v>2</v>
          </cell>
          <cell r="P52">
            <v>0</v>
          </cell>
          <cell r="Q52">
            <v>51</v>
          </cell>
          <cell r="R52">
            <v>0.15204182183635209</v>
          </cell>
        </row>
        <row r="53">
          <cell r="B53" t="str">
            <v>Virginia</v>
          </cell>
          <cell r="C53">
            <v>5</v>
          </cell>
          <cell r="D53">
            <v>175</v>
          </cell>
          <cell r="E53">
            <v>104</v>
          </cell>
          <cell r="F53">
            <v>59.43</v>
          </cell>
          <cell r="G53">
            <v>4</v>
          </cell>
          <cell r="H53">
            <v>2.29</v>
          </cell>
          <cell r="I53">
            <v>1332</v>
          </cell>
          <cell r="J53">
            <v>7.61</v>
          </cell>
          <cell r="K53">
            <v>9</v>
          </cell>
          <cell r="L53">
            <v>5.14</v>
          </cell>
          <cell r="M53">
            <v>135.74</v>
          </cell>
          <cell r="N53">
            <v>2</v>
          </cell>
          <cell r="O53">
            <v>3</v>
          </cell>
          <cell r="P53">
            <v>0</v>
          </cell>
          <cell r="Q53">
            <v>52</v>
          </cell>
          <cell r="R53">
            <v>0.13987223527582357</v>
          </cell>
        </row>
        <row r="54">
          <cell r="B54" t="str">
            <v>UTEP</v>
          </cell>
          <cell r="C54">
            <v>6</v>
          </cell>
          <cell r="D54">
            <v>220</v>
          </cell>
          <cell r="E54">
            <v>122</v>
          </cell>
          <cell r="F54">
            <v>55.45</v>
          </cell>
          <cell r="G54">
            <v>2</v>
          </cell>
          <cell r="H54">
            <v>0.91</v>
          </cell>
          <cell r="I54">
            <v>1579</v>
          </cell>
          <cell r="J54">
            <v>7.18</v>
          </cell>
          <cell r="K54">
            <v>14</v>
          </cell>
          <cell r="L54">
            <v>6.36</v>
          </cell>
          <cell r="M54">
            <v>134.97</v>
          </cell>
          <cell r="N54">
            <v>5</v>
          </cell>
          <cell r="O54">
            <v>1</v>
          </cell>
          <cell r="P54">
            <v>0</v>
          </cell>
          <cell r="Q54">
            <v>53</v>
          </cell>
          <cell r="R54">
            <v>0.10383153661579506</v>
          </cell>
        </row>
        <row r="55">
          <cell r="B55" t="str">
            <v>Missouri</v>
          </cell>
          <cell r="C55">
            <v>5</v>
          </cell>
          <cell r="D55">
            <v>194</v>
          </cell>
          <cell r="E55">
            <v>131</v>
          </cell>
          <cell r="F55">
            <v>67.53</v>
          </cell>
          <cell r="G55">
            <v>4</v>
          </cell>
          <cell r="H55">
            <v>2.06</v>
          </cell>
          <cell r="I55">
            <v>1336</v>
          </cell>
          <cell r="J55">
            <v>6.89</v>
          </cell>
          <cell r="K55">
            <v>8</v>
          </cell>
          <cell r="L55">
            <v>4.12</v>
          </cell>
          <cell r="M55">
            <v>134.83000000000001</v>
          </cell>
          <cell r="N55">
            <v>5</v>
          </cell>
          <cell r="O55">
            <v>0</v>
          </cell>
          <cell r="P55">
            <v>0</v>
          </cell>
          <cell r="Q55">
            <v>54</v>
          </cell>
          <cell r="R55">
            <v>9.7278682313972409E-2</v>
          </cell>
        </row>
        <row r="56">
          <cell r="B56" t="str">
            <v>East Carolina</v>
          </cell>
          <cell r="C56">
            <v>5</v>
          </cell>
          <cell r="D56">
            <v>220</v>
          </cell>
          <cell r="E56">
            <v>138</v>
          </cell>
          <cell r="F56">
            <v>62.73</v>
          </cell>
          <cell r="G56">
            <v>9</v>
          </cell>
          <cell r="H56">
            <v>4.09</v>
          </cell>
          <cell r="I56">
            <v>1486</v>
          </cell>
          <cell r="J56">
            <v>6.75</v>
          </cell>
          <cell r="K56">
            <v>15</v>
          </cell>
          <cell r="L56">
            <v>6.82</v>
          </cell>
          <cell r="M56">
            <v>133.76</v>
          </cell>
          <cell r="N56">
            <v>3</v>
          </cell>
          <cell r="O56">
            <v>2</v>
          </cell>
          <cell r="P56">
            <v>0</v>
          </cell>
          <cell r="Q56">
            <v>55</v>
          </cell>
          <cell r="R56">
            <v>4.7196153007179206E-2</v>
          </cell>
        </row>
        <row r="57">
          <cell r="B57" t="str">
            <v>Tulsa</v>
          </cell>
          <cell r="C57">
            <v>6</v>
          </cell>
          <cell r="D57">
            <v>235</v>
          </cell>
          <cell r="E57">
            <v>140</v>
          </cell>
          <cell r="F57">
            <v>59.57</v>
          </cell>
          <cell r="G57">
            <v>7</v>
          </cell>
          <cell r="H57">
            <v>2.98</v>
          </cell>
          <cell r="I57">
            <v>1684</v>
          </cell>
          <cell r="J57">
            <v>7.17</v>
          </cell>
          <cell r="K57">
            <v>13</v>
          </cell>
          <cell r="L57">
            <v>5.53</v>
          </cell>
          <cell r="M57">
            <v>132.09</v>
          </cell>
          <cell r="N57">
            <v>3</v>
          </cell>
          <cell r="O57">
            <v>3</v>
          </cell>
          <cell r="P57">
            <v>0</v>
          </cell>
          <cell r="Q57">
            <v>56</v>
          </cell>
          <cell r="R57">
            <v>-3.097003759314074E-2</v>
          </cell>
        </row>
        <row r="58">
          <cell r="B58" t="str">
            <v>Wyoming</v>
          </cell>
          <cell r="C58">
            <v>6</v>
          </cell>
          <cell r="D58">
            <v>136</v>
          </cell>
          <cell r="E58">
            <v>88</v>
          </cell>
          <cell r="F58">
            <v>64.709999999999994</v>
          </cell>
          <cell r="G58">
            <v>6</v>
          </cell>
          <cell r="H58">
            <v>4.41</v>
          </cell>
          <cell r="I58">
            <v>1029</v>
          </cell>
          <cell r="J58">
            <v>7.57</v>
          </cell>
          <cell r="K58">
            <v>5</v>
          </cell>
          <cell r="L58">
            <v>3.68</v>
          </cell>
          <cell r="M58">
            <v>131.56</v>
          </cell>
          <cell r="N58">
            <v>2</v>
          </cell>
          <cell r="O58">
            <v>4</v>
          </cell>
          <cell r="P58">
            <v>0</v>
          </cell>
          <cell r="Q58">
            <v>57</v>
          </cell>
          <cell r="R58">
            <v>-5.5777271735757486E-2</v>
          </cell>
        </row>
        <row r="59">
          <cell r="B59" t="str">
            <v>Arizona St.</v>
          </cell>
          <cell r="C59">
            <v>6</v>
          </cell>
          <cell r="D59">
            <v>232</v>
          </cell>
          <cell r="E59">
            <v>140</v>
          </cell>
          <cell r="F59">
            <v>60.34</v>
          </cell>
          <cell r="G59">
            <v>11</v>
          </cell>
          <cell r="H59">
            <v>4.74</v>
          </cell>
          <cell r="I59">
            <v>1794</v>
          </cell>
          <cell r="J59">
            <v>7.73</v>
          </cell>
          <cell r="K59">
            <v>11</v>
          </cell>
          <cell r="L59">
            <v>4.74</v>
          </cell>
          <cell r="M59">
            <v>131.41999999999999</v>
          </cell>
          <cell r="N59">
            <v>3</v>
          </cell>
          <cell r="O59">
            <v>3</v>
          </cell>
          <cell r="P59">
            <v>0</v>
          </cell>
          <cell r="Q59">
            <v>58</v>
          </cell>
          <cell r="R59">
            <v>-6.2330126037581458E-2</v>
          </cell>
        </row>
        <row r="60">
          <cell r="B60" t="str">
            <v>Arkansas St.</v>
          </cell>
          <cell r="C60">
            <v>6</v>
          </cell>
          <cell r="D60">
            <v>213</v>
          </cell>
          <cell r="E60">
            <v>121</v>
          </cell>
          <cell r="F60">
            <v>56.81</v>
          </cell>
          <cell r="G60">
            <v>5</v>
          </cell>
          <cell r="H60">
            <v>2.35</v>
          </cell>
          <cell r="I60">
            <v>1616</v>
          </cell>
          <cell r="J60">
            <v>7.59</v>
          </cell>
          <cell r="K60">
            <v>10</v>
          </cell>
          <cell r="L60">
            <v>4.6900000000000004</v>
          </cell>
          <cell r="M60">
            <v>131.33000000000001</v>
          </cell>
          <cell r="N60">
            <v>2</v>
          </cell>
          <cell r="O60">
            <v>4</v>
          </cell>
          <cell r="P60">
            <v>0</v>
          </cell>
          <cell r="Q60">
            <v>59</v>
          </cell>
          <cell r="R60">
            <v>-6.6542675231609533E-2</v>
          </cell>
        </row>
        <row r="61">
          <cell r="B61" t="str">
            <v>Washington St.</v>
          </cell>
          <cell r="C61">
            <v>6</v>
          </cell>
          <cell r="D61">
            <v>210</v>
          </cell>
          <cell r="E61">
            <v>121</v>
          </cell>
          <cell r="F61">
            <v>57.62</v>
          </cell>
          <cell r="G61">
            <v>5</v>
          </cell>
          <cell r="H61">
            <v>2.38</v>
          </cell>
          <cell r="I61">
            <v>1512</v>
          </cell>
          <cell r="J61">
            <v>7.2</v>
          </cell>
          <cell r="K61">
            <v>10</v>
          </cell>
          <cell r="L61">
            <v>4.76</v>
          </cell>
          <cell r="M61">
            <v>129.03</v>
          </cell>
          <cell r="N61">
            <v>1</v>
          </cell>
          <cell r="O61">
            <v>5</v>
          </cell>
          <cell r="P61">
            <v>0</v>
          </cell>
          <cell r="Q61">
            <v>60</v>
          </cell>
          <cell r="R61">
            <v>-0.17419671019013536</v>
          </cell>
        </row>
        <row r="62">
          <cell r="B62" t="str">
            <v>Fla. Atlantic</v>
          </cell>
          <cell r="C62">
            <v>5</v>
          </cell>
          <cell r="D62">
            <v>144</v>
          </cell>
          <cell r="E62">
            <v>89</v>
          </cell>
          <cell r="F62">
            <v>61.81</v>
          </cell>
          <cell r="G62">
            <v>5</v>
          </cell>
          <cell r="H62">
            <v>3.47</v>
          </cell>
          <cell r="I62">
            <v>1063</v>
          </cell>
          <cell r="J62">
            <v>7.38</v>
          </cell>
          <cell r="K62">
            <v>5</v>
          </cell>
          <cell r="L62">
            <v>3.47</v>
          </cell>
          <cell r="M62">
            <v>128.32</v>
          </cell>
          <cell r="N62">
            <v>1</v>
          </cell>
          <cell r="O62">
            <v>4</v>
          </cell>
          <cell r="P62">
            <v>0</v>
          </cell>
          <cell r="Q62">
            <v>61</v>
          </cell>
          <cell r="R62">
            <v>-0.20742904272081092</v>
          </cell>
        </row>
        <row r="63">
          <cell r="B63" t="str">
            <v>Vanderbilt</v>
          </cell>
          <cell r="C63">
            <v>5</v>
          </cell>
          <cell r="D63">
            <v>124</v>
          </cell>
          <cell r="E63">
            <v>70</v>
          </cell>
          <cell r="F63">
            <v>56.45</v>
          </cell>
          <cell r="G63">
            <v>3</v>
          </cell>
          <cell r="H63">
            <v>2.42</v>
          </cell>
          <cell r="I63">
            <v>893</v>
          </cell>
          <cell r="J63">
            <v>7.2</v>
          </cell>
          <cell r="K63">
            <v>6</v>
          </cell>
          <cell r="L63">
            <v>4.84</v>
          </cell>
          <cell r="M63">
            <v>128.12</v>
          </cell>
          <cell r="N63">
            <v>2</v>
          </cell>
          <cell r="O63">
            <v>3</v>
          </cell>
          <cell r="P63">
            <v>0</v>
          </cell>
          <cell r="Q63">
            <v>62</v>
          </cell>
          <cell r="R63">
            <v>-0.21679026315198649</v>
          </cell>
        </row>
        <row r="64">
          <cell r="B64" t="str">
            <v>Central Mich.</v>
          </cell>
          <cell r="C64">
            <v>6</v>
          </cell>
          <cell r="D64">
            <v>233</v>
          </cell>
          <cell r="E64">
            <v>137</v>
          </cell>
          <cell r="F64">
            <v>58.8</v>
          </cell>
          <cell r="G64">
            <v>8</v>
          </cell>
          <cell r="H64">
            <v>3.43</v>
          </cell>
          <cell r="I64">
            <v>1720</v>
          </cell>
          <cell r="J64">
            <v>7.38</v>
          </cell>
          <cell r="K64">
            <v>10</v>
          </cell>
          <cell r="L64">
            <v>4.29</v>
          </cell>
          <cell r="M64">
            <v>128.1</v>
          </cell>
          <cell r="N64">
            <v>2</v>
          </cell>
          <cell r="O64">
            <v>4</v>
          </cell>
          <cell r="P64">
            <v>0</v>
          </cell>
          <cell r="Q64">
            <v>63</v>
          </cell>
          <cell r="R64">
            <v>-0.21772638519510459</v>
          </cell>
        </row>
        <row r="65">
          <cell r="B65" t="str">
            <v>UCF</v>
          </cell>
          <cell r="C65">
            <v>5</v>
          </cell>
          <cell r="D65">
            <v>111</v>
          </cell>
          <cell r="E65">
            <v>70</v>
          </cell>
          <cell r="F65">
            <v>63.06</v>
          </cell>
          <cell r="G65">
            <v>5</v>
          </cell>
          <cell r="H65">
            <v>4.5</v>
          </cell>
          <cell r="I65">
            <v>847</v>
          </cell>
          <cell r="J65">
            <v>7.63</v>
          </cell>
          <cell r="K65">
            <v>3</v>
          </cell>
          <cell r="L65">
            <v>2.7</v>
          </cell>
          <cell r="M65">
            <v>127.11</v>
          </cell>
          <cell r="N65">
            <v>3</v>
          </cell>
          <cell r="O65">
            <v>2</v>
          </cell>
          <cell r="P65">
            <v>0</v>
          </cell>
          <cell r="Q65">
            <v>64</v>
          </cell>
          <cell r="R65">
            <v>-0.26406442632942612</v>
          </cell>
        </row>
        <row r="66">
          <cell r="B66" t="str">
            <v>Texas A&amp;M</v>
          </cell>
          <cell r="C66">
            <v>5</v>
          </cell>
          <cell r="D66">
            <v>216</v>
          </cell>
          <cell r="E66">
            <v>122</v>
          </cell>
          <cell r="F66">
            <v>56.48</v>
          </cell>
          <cell r="G66">
            <v>9</v>
          </cell>
          <cell r="H66">
            <v>4.17</v>
          </cell>
          <cell r="I66">
            <v>1511</v>
          </cell>
          <cell r="J66">
            <v>7</v>
          </cell>
          <cell r="K66">
            <v>13</v>
          </cell>
          <cell r="L66">
            <v>6.02</v>
          </cell>
          <cell r="M66">
            <v>126.79</v>
          </cell>
          <cell r="N66">
            <v>3</v>
          </cell>
          <cell r="O66">
            <v>2</v>
          </cell>
          <cell r="P66">
            <v>0</v>
          </cell>
          <cell r="Q66">
            <v>65</v>
          </cell>
          <cell r="R66">
            <v>-0.27904237901930756</v>
          </cell>
        </row>
        <row r="67">
          <cell r="B67" t="str">
            <v>Tennessee</v>
          </cell>
          <cell r="C67">
            <v>6</v>
          </cell>
          <cell r="D67">
            <v>172</v>
          </cell>
          <cell r="E67">
            <v>99</v>
          </cell>
          <cell r="F67">
            <v>57.56</v>
          </cell>
          <cell r="G67">
            <v>5</v>
          </cell>
          <cell r="H67">
            <v>2.91</v>
          </cell>
          <cell r="I67">
            <v>1241</v>
          </cell>
          <cell r="J67">
            <v>7.22</v>
          </cell>
          <cell r="K67">
            <v>7</v>
          </cell>
          <cell r="L67">
            <v>4.07</v>
          </cell>
          <cell r="M67">
            <v>125.82</v>
          </cell>
          <cell r="N67">
            <v>2</v>
          </cell>
          <cell r="O67">
            <v>4</v>
          </cell>
          <cell r="P67">
            <v>0</v>
          </cell>
          <cell r="Q67">
            <v>66</v>
          </cell>
          <cell r="R67">
            <v>-0.32444429811051234</v>
          </cell>
        </row>
        <row r="68">
          <cell r="B68" t="str">
            <v>La.-Monroe</v>
          </cell>
          <cell r="C68">
            <v>5</v>
          </cell>
          <cell r="D68">
            <v>168</v>
          </cell>
          <cell r="E68">
            <v>105</v>
          </cell>
          <cell r="F68">
            <v>62.5</v>
          </cell>
          <cell r="G68">
            <v>6</v>
          </cell>
          <cell r="H68">
            <v>3.57</v>
          </cell>
          <cell r="I68">
            <v>1158</v>
          </cell>
          <cell r="J68">
            <v>6.89</v>
          </cell>
          <cell r="K68">
            <v>6</v>
          </cell>
          <cell r="L68">
            <v>3.57</v>
          </cell>
          <cell r="M68">
            <v>125.04</v>
          </cell>
          <cell r="N68">
            <v>2</v>
          </cell>
          <cell r="O68">
            <v>3</v>
          </cell>
          <cell r="P68">
            <v>0</v>
          </cell>
          <cell r="Q68">
            <v>67</v>
          </cell>
          <cell r="R68">
            <v>-0.36095305779209852</v>
          </cell>
        </row>
        <row r="69">
          <cell r="B69" t="str">
            <v>Washington</v>
          </cell>
          <cell r="C69">
            <v>5</v>
          </cell>
          <cell r="D69">
            <v>173</v>
          </cell>
          <cell r="E69">
            <v>95</v>
          </cell>
          <cell r="F69">
            <v>54.91</v>
          </cell>
          <cell r="G69">
            <v>3</v>
          </cell>
          <cell r="H69">
            <v>1.73</v>
          </cell>
          <cell r="I69">
            <v>1149</v>
          </cell>
          <cell r="J69">
            <v>6.64</v>
          </cell>
          <cell r="K69">
            <v>9</v>
          </cell>
          <cell r="L69">
            <v>5.2</v>
          </cell>
          <cell r="M69">
            <v>124.39</v>
          </cell>
          <cell r="N69">
            <v>2</v>
          </cell>
          <cell r="O69">
            <v>3</v>
          </cell>
          <cell r="P69">
            <v>0</v>
          </cell>
          <cell r="Q69">
            <v>68</v>
          </cell>
          <cell r="R69">
            <v>-0.39137702419342119</v>
          </cell>
        </row>
        <row r="70">
          <cell r="B70" t="str">
            <v>Duke</v>
          </cell>
          <cell r="C70">
            <v>5</v>
          </cell>
          <cell r="D70">
            <v>211</v>
          </cell>
          <cell r="E70">
            <v>123</v>
          </cell>
          <cell r="F70">
            <v>58.29</v>
          </cell>
          <cell r="G70">
            <v>9</v>
          </cell>
          <cell r="H70">
            <v>4.2699999999999996</v>
          </cell>
          <cell r="I70">
            <v>1476</v>
          </cell>
          <cell r="J70">
            <v>7</v>
          </cell>
          <cell r="K70">
            <v>10</v>
          </cell>
          <cell r="L70">
            <v>4.74</v>
          </cell>
          <cell r="M70">
            <v>124.17</v>
          </cell>
          <cell r="N70">
            <v>1</v>
          </cell>
          <cell r="O70">
            <v>4</v>
          </cell>
          <cell r="P70">
            <v>0</v>
          </cell>
          <cell r="Q70">
            <v>69</v>
          </cell>
          <cell r="R70">
            <v>-0.40167436666771483</v>
          </cell>
        </row>
        <row r="71">
          <cell r="B71" t="str">
            <v>Miami (OH)</v>
          </cell>
          <cell r="C71">
            <v>6</v>
          </cell>
          <cell r="D71">
            <v>216</v>
          </cell>
          <cell r="E71">
            <v>144</v>
          </cell>
          <cell r="F71">
            <v>66.67</v>
          </cell>
          <cell r="G71">
            <v>6</v>
          </cell>
          <cell r="H71">
            <v>2.78</v>
          </cell>
          <cell r="I71">
            <v>1370</v>
          </cell>
          <cell r="J71">
            <v>6.34</v>
          </cell>
          <cell r="K71">
            <v>6</v>
          </cell>
          <cell r="L71">
            <v>2.78</v>
          </cell>
          <cell r="M71">
            <v>123.59</v>
          </cell>
          <cell r="N71">
            <v>3</v>
          </cell>
          <cell r="O71">
            <v>3</v>
          </cell>
          <cell r="P71">
            <v>0</v>
          </cell>
          <cell r="Q71">
            <v>70</v>
          </cell>
          <cell r="R71">
            <v>-0.42882190591812547</v>
          </cell>
        </row>
        <row r="72">
          <cell r="B72" t="str">
            <v>Notre Dame</v>
          </cell>
          <cell r="C72">
            <v>6</v>
          </cell>
          <cell r="D72">
            <v>254</v>
          </cell>
          <cell r="E72">
            <v>146</v>
          </cell>
          <cell r="F72">
            <v>57.48</v>
          </cell>
          <cell r="G72">
            <v>6</v>
          </cell>
          <cell r="H72">
            <v>2.36</v>
          </cell>
          <cell r="I72">
            <v>1707</v>
          </cell>
          <cell r="J72">
            <v>6.72</v>
          </cell>
          <cell r="K72">
            <v>11</v>
          </cell>
          <cell r="L72">
            <v>4.33</v>
          </cell>
          <cell r="M72">
            <v>123.52</v>
          </cell>
          <cell r="N72">
            <v>3</v>
          </cell>
          <cell r="O72">
            <v>3</v>
          </cell>
          <cell r="P72">
            <v>0</v>
          </cell>
          <cell r="Q72">
            <v>71</v>
          </cell>
          <cell r="R72">
            <v>-0.43209833306903744</v>
          </cell>
        </row>
        <row r="73">
          <cell r="B73" t="str">
            <v>UNLV</v>
          </cell>
          <cell r="C73">
            <v>6</v>
          </cell>
          <cell r="D73">
            <v>158</v>
          </cell>
          <cell r="E73">
            <v>86</v>
          </cell>
          <cell r="F73">
            <v>54.43</v>
          </cell>
          <cell r="G73">
            <v>4</v>
          </cell>
          <cell r="H73">
            <v>2.5299999999999998</v>
          </cell>
          <cell r="I73">
            <v>1074</v>
          </cell>
          <cell r="J73">
            <v>6.8</v>
          </cell>
          <cell r="K73">
            <v>8</v>
          </cell>
          <cell r="L73">
            <v>5.0599999999999996</v>
          </cell>
          <cell r="M73">
            <v>123.14</v>
          </cell>
          <cell r="N73">
            <v>1</v>
          </cell>
          <cell r="O73">
            <v>5</v>
          </cell>
          <cell r="P73">
            <v>0</v>
          </cell>
          <cell r="Q73">
            <v>72</v>
          </cell>
          <cell r="R73">
            <v>-0.44988465188827187</v>
          </cell>
        </row>
        <row r="74">
          <cell r="B74" t="str">
            <v>Ohio</v>
          </cell>
          <cell r="C74">
            <v>6</v>
          </cell>
          <cell r="D74">
            <v>125</v>
          </cell>
          <cell r="E74">
            <v>71</v>
          </cell>
          <cell r="F74">
            <v>56.8</v>
          </cell>
          <cell r="G74">
            <v>8</v>
          </cell>
          <cell r="H74">
            <v>6.4</v>
          </cell>
          <cell r="I74">
            <v>862</v>
          </cell>
          <cell r="J74">
            <v>6.9</v>
          </cell>
          <cell r="K74">
            <v>8</v>
          </cell>
          <cell r="L74">
            <v>6.4</v>
          </cell>
          <cell r="M74">
            <v>123.05</v>
          </cell>
          <cell r="N74">
            <v>3</v>
          </cell>
          <cell r="O74">
            <v>3</v>
          </cell>
          <cell r="P74">
            <v>0</v>
          </cell>
          <cell r="Q74">
            <v>73</v>
          </cell>
          <cell r="R74">
            <v>-0.45409720108230128</v>
          </cell>
        </row>
        <row r="75">
          <cell r="B75" t="str">
            <v>Pittsburgh</v>
          </cell>
          <cell r="C75">
            <v>5</v>
          </cell>
          <cell r="D75">
            <v>152</v>
          </cell>
          <cell r="E75">
            <v>96</v>
          </cell>
          <cell r="F75">
            <v>63.16</v>
          </cell>
          <cell r="G75">
            <v>5</v>
          </cell>
          <cell r="H75">
            <v>3.29</v>
          </cell>
          <cell r="I75">
            <v>1005</v>
          </cell>
          <cell r="J75">
            <v>6.61</v>
          </cell>
          <cell r="K75">
            <v>5</v>
          </cell>
          <cell r="L75">
            <v>3.29</v>
          </cell>
          <cell r="M75">
            <v>123.02</v>
          </cell>
          <cell r="N75">
            <v>2</v>
          </cell>
          <cell r="O75">
            <v>3</v>
          </cell>
          <cell r="P75">
            <v>0</v>
          </cell>
          <cell r="Q75">
            <v>74</v>
          </cell>
          <cell r="R75">
            <v>-0.45550138414697772</v>
          </cell>
        </row>
        <row r="76">
          <cell r="B76" t="str">
            <v>Kansas</v>
          </cell>
          <cell r="C76">
            <v>5</v>
          </cell>
          <cell r="D76">
            <v>146</v>
          </cell>
          <cell r="E76">
            <v>87</v>
          </cell>
          <cell r="F76">
            <v>59.59</v>
          </cell>
          <cell r="G76">
            <v>4</v>
          </cell>
          <cell r="H76">
            <v>2.74</v>
          </cell>
          <cell r="I76">
            <v>949</v>
          </cell>
          <cell r="J76">
            <v>6.5</v>
          </cell>
          <cell r="K76">
            <v>6</v>
          </cell>
          <cell r="L76">
            <v>4.1100000000000003</v>
          </cell>
          <cell r="M76">
            <v>122.28</v>
          </cell>
          <cell r="N76">
            <v>2</v>
          </cell>
          <cell r="O76">
            <v>3</v>
          </cell>
          <cell r="P76">
            <v>0</v>
          </cell>
          <cell r="Q76">
            <v>75</v>
          </cell>
          <cell r="R76">
            <v>-0.49013789974232913</v>
          </cell>
        </row>
        <row r="77">
          <cell r="B77" t="str">
            <v>Clemson</v>
          </cell>
          <cell r="C77">
            <v>5</v>
          </cell>
          <cell r="D77">
            <v>147</v>
          </cell>
          <cell r="E77">
            <v>76</v>
          </cell>
          <cell r="F77">
            <v>51.7</v>
          </cell>
          <cell r="G77">
            <v>5</v>
          </cell>
          <cell r="H77">
            <v>3.4</v>
          </cell>
          <cell r="I77">
            <v>961</v>
          </cell>
          <cell r="J77">
            <v>6.54</v>
          </cell>
          <cell r="K77">
            <v>10</v>
          </cell>
          <cell r="L77">
            <v>6.8</v>
          </cell>
          <cell r="M77">
            <v>122.26</v>
          </cell>
          <cell r="N77">
            <v>2</v>
          </cell>
          <cell r="O77">
            <v>3</v>
          </cell>
          <cell r="P77">
            <v>0</v>
          </cell>
          <cell r="Q77">
            <v>76</v>
          </cell>
          <cell r="R77">
            <v>-0.49107402178544657</v>
          </cell>
        </row>
        <row r="78">
          <cell r="B78" t="str">
            <v>Western Mich.</v>
          </cell>
          <cell r="C78">
            <v>5</v>
          </cell>
          <cell r="D78">
            <v>218</v>
          </cell>
          <cell r="E78">
            <v>132</v>
          </cell>
          <cell r="F78">
            <v>60.55</v>
          </cell>
          <cell r="G78">
            <v>7</v>
          </cell>
          <cell r="H78">
            <v>3.21</v>
          </cell>
          <cell r="I78">
            <v>1371</v>
          </cell>
          <cell r="J78">
            <v>6.29</v>
          </cell>
          <cell r="K78">
            <v>10</v>
          </cell>
          <cell r="L78">
            <v>4.59</v>
          </cell>
          <cell r="M78">
            <v>122.14</v>
          </cell>
          <cell r="N78">
            <v>2</v>
          </cell>
          <cell r="O78">
            <v>3</v>
          </cell>
          <cell r="P78">
            <v>0</v>
          </cell>
          <cell r="Q78">
            <v>77</v>
          </cell>
          <cell r="R78">
            <v>-0.49669075404415242</v>
          </cell>
        </row>
        <row r="79">
          <cell r="B79" t="str">
            <v>North Texas</v>
          </cell>
          <cell r="C79">
            <v>6</v>
          </cell>
          <cell r="D79">
            <v>168</v>
          </cell>
          <cell r="E79">
            <v>99</v>
          </cell>
          <cell r="F79">
            <v>58.93</v>
          </cell>
          <cell r="G79">
            <v>6</v>
          </cell>
          <cell r="H79">
            <v>3.57</v>
          </cell>
          <cell r="I79">
            <v>1085</v>
          </cell>
          <cell r="J79">
            <v>6.46</v>
          </cell>
          <cell r="K79">
            <v>8</v>
          </cell>
          <cell r="L79">
            <v>4.76</v>
          </cell>
          <cell r="M79">
            <v>121.72</v>
          </cell>
          <cell r="N79">
            <v>1</v>
          </cell>
          <cell r="O79">
            <v>5</v>
          </cell>
          <cell r="P79">
            <v>0</v>
          </cell>
          <cell r="Q79">
            <v>78</v>
          </cell>
          <cell r="R79">
            <v>-0.51634931694962238</v>
          </cell>
        </row>
        <row r="80">
          <cell r="B80" t="str">
            <v>Florida</v>
          </cell>
          <cell r="C80">
            <v>6</v>
          </cell>
          <cell r="D80">
            <v>171</v>
          </cell>
          <cell r="E80">
            <v>106</v>
          </cell>
          <cell r="F80">
            <v>61.99</v>
          </cell>
          <cell r="G80">
            <v>5</v>
          </cell>
          <cell r="H80">
            <v>2.92</v>
          </cell>
          <cell r="I80">
            <v>1098</v>
          </cell>
          <cell r="J80">
            <v>6.42</v>
          </cell>
          <cell r="K80">
            <v>6</v>
          </cell>
          <cell r="L80">
            <v>3.51</v>
          </cell>
          <cell r="M80">
            <v>121.67</v>
          </cell>
          <cell r="N80">
            <v>4</v>
          </cell>
          <cell r="O80">
            <v>2</v>
          </cell>
          <cell r="P80">
            <v>0</v>
          </cell>
          <cell r="Q80">
            <v>79</v>
          </cell>
          <cell r="R80">
            <v>-0.5186896220574162</v>
          </cell>
        </row>
        <row r="81">
          <cell r="B81" t="str">
            <v>Colorado</v>
          </cell>
          <cell r="C81">
            <v>5</v>
          </cell>
          <cell r="D81">
            <v>151</v>
          </cell>
          <cell r="E81">
            <v>98</v>
          </cell>
          <cell r="F81">
            <v>64.900000000000006</v>
          </cell>
          <cell r="G81">
            <v>6</v>
          </cell>
          <cell r="H81">
            <v>3.97</v>
          </cell>
          <cell r="I81">
            <v>966</v>
          </cell>
          <cell r="J81">
            <v>6.4</v>
          </cell>
          <cell r="K81">
            <v>5</v>
          </cell>
          <cell r="L81">
            <v>3.31</v>
          </cell>
          <cell r="M81">
            <v>121.62</v>
          </cell>
          <cell r="N81">
            <v>3</v>
          </cell>
          <cell r="O81">
            <v>2</v>
          </cell>
          <cell r="P81">
            <v>0</v>
          </cell>
          <cell r="Q81">
            <v>80</v>
          </cell>
          <cell r="R81">
            <v>-0.52102992716521013</v>
          </cell>
        </row>
        <row r="82">
          <cell r="B82" t="str">
            <v>Colorado St.</v>
          </cell>
          <cell r="C82">
            <v>6</v>
          </cell>
          <cell r="D82">
            <v>209</v>
          </cell>
          <cell r="E82">
            <v>141</v>
          </cell>
          <cell r="F82">
            <v>67.459999999999994</v>
          </cell>
          <cell r="G82">
            <v>8</v>
          </cell>
          <cell r="H82">
            <v>3.83</v>
          </cell>
          <cell r="I82">
            <v>1333</v>
          </cell>
          <cell r="J82">
            <v>6.38</v>
          </cell>
          <cell r="K82">
            <v>5</v>
          </cell>
          <cell r="L82">
            <v>2.39</v>
          </cell>
          <cell r="M82">
            <v>121.31</v>
          </cell>
          <cell r="N82">
            <v>1</v>
          </cell>
          <cell r="O82">
            <v>5</v>
          </cell>
          <cell r="P82">
            <v>0</v>
          </cell>
          <cell r="Q82">
            <v>81</v>
          </cell>
          <cell r="R82">
            <v>-0.53553981883353319</v>
          </cell>
        </row>
        <row r="83">
          <cell r="B83" t="str">
            <v>Navy</v>
          </cell>
          <cell r="C83">
            <v>5</v>
          </cell>
          <cell r="D83">
            <v>69</v>
          </cell>
          <cell r="E83">
            <v>33</v>
          </cell>
          <cell r="F83">
            <v>47.83</v>
          </cell>
          <cell r="G83">
            <v>4</v>
          </cell>
          <cell r="H83">
            <v>5.8</v>
          </cell>
          <cell r="I83">
            <v>573</v>
          </cell>
          <cell r="J83">
            <v>8.3000000000000007</v>
          </cell>
          <cell r="K83">
            <v>3</v>
          </cell>
          <cell r="L83">
            <v>4.3499999999999996</v>
          </cell>
          <cell r="M83">
            <v>120.31</v>
          </cell>
          <cell r="N83">
            <v>3</v>
          </cell>
          <cell r="O83">
            <v>2</v>
          </cell>
          <cell r="P83">
            <v>0</v>
          </cell>
          <cell r="Q83">
            <v>82</v>
          </cell>
          <cell r="R83">
            <v>-0.58234592098941373</v>
          </cell>
        </row>
        <row r="84">
          <cell r="B84" t="str">
            <v>Utah St.</v>
          </cell>
          <cell r="C84">
            <v>6</v>
          </cell>
          <cell r="D84">
            <v>157</v>
          </cell>
          <cell r="E84">
            <v>89</v>
          </cell>
          <cell r="F84">
            <v>56.69</v>
          </cell>
          <cell r="G84">
            <v>5</v>
          </cell>
          <cell r="H84">
            <v>3.18</v>
          </cell>
          <cell r="I84">
            <v>1109</v>
          </cell>
          <cell r="J84">
            <v>7.06</v>
          </cell>
          <cell r="K84">
            <v>5</v>
          </cell>
          <cell r="L84">
            <v>3.18</v>
          </cell>
          <cell r="M84">
            <v>120.18</v>
          </cell>
          <cell r="N84">
            <v>2</v>
          </cell>
          <cell r="O84">
            <v>4</v>
          </cell>
          <cell r="P84">
            <v>0</v>
          </cell>
          <cell r="Q84">
            <v>83</v>
          </cell>
          <cell r="R84">
            <v>-0.58843071426967797</v>
          </cell>
        </row>
        <row r="85">
          <cell r="B85" t="str">
            <v>Southern Miss.</v>
          </cell>
          <cell r="C85">
            <v>6</v>
          </cell>
          <cell r="D85">
            <v>215</v>
          </cell>
          <cell r="E85">
            <v>132</v>
          </cell>
          <cell r="F85">
            <v>61.4</v>
          </cell>
          <cell r="G85">
            <v>4</v>
          </cell>
          <cell r="H85">
            <v>1.86</v>
          </cell>
          <cell r="I85">
            <v>1338</v>
          </cell>
          <cell r="J85">
            <v>6.22</v>
          </cell>
          <cell r="K85">
            <v>6</v>
          </cell>
          <cell r="L85">
            <v>2.79</v>
          </cell>
          <cell r="M85">
            <v>119.16</v>
          </cell>
          <cell r="N85">
            <v>4</v>
          </cell>
          <cell r="O85">
            <v>2</v>
          </cell>
          <cell r="P85">
            <v>0</v>
          </cell>
          <cell r="Q85">
            <v>84</v>
          </cell>
          <cell r="R85">
            <v>-0.63617293846867662</v>
          </cell>
        </row>
        <row r="86">
          <cell r="B86" t="str">
            <v>Toledo</v>
          </cell>
          <cell r="C86">
            <v>6</v>
          </cell>
          <cell r="D86">
            <v>157</v>
          </cell>
          <cell r="E86">
            <v>97</v>
          </cell>
          <cell r="F86">
            <v>61.78</v>
          </cell>
          <cell r="G86">
            <v>7</v>
          </cell>
          <cell r="H86">
            <v>4.46</v>
          </cell>
          <cell r="I86">
            <v>1001</v>
          </cell>
          <cell r="J86">
            <v>6.38</v>
          </cell>
          <cell r="K86">
            <v>6</v>
          </cell>
          <cell r="L86">
            <v>3.82</v>
          </cell>
          <cell r="M86">
            <v>119.05</v>
          </cell>
          <cell r="N86">
            <v>3</v>
          </cell>
          <cell r="O86">
            <v>3</v>
          </cell>
          <cell r="P86">
            <v>0</v>
          </cell>
          <cell r="Q86">
            <v>85</v>
          </cell>
          <cell r="R86">
            <v>-0.64132160970582353</v>
          </cell>
        </row>
        <row r="87">
          <cell r="B87" t="str">
            <v>Rutgers</v>
          </cell>
          <cell r="C87">
            <v>5</v>
          </cell>
          <cell r="D87">
            <v>135</v>
          </cell>
          <cell r="E87">
            <v>70</v>
          </cell>
          <cell r="F87">
            <v>51.85</v>
          </cell>
          <cell r="G87">
            <v>4</v>
          </cell>
          <cell r="H87">
            <v>2.96</v>
          </cell>
          <cell r="I87">
            <v>977</v>
          </cell>
          <cell r="J87">
            <v>7.24</v>
          </cell>
          <cell r="K87">
            <v>5</v>
          </cell>
          <cell r="L87">
            <v>3.7</v>
          </cell>
          <cell r="M87">
            <v>118.99</v>
          </cell>
          <cell r="N87">
            <v>3</v>
          </cell>
          <cell r="O87">
            <v>2</v>
          </cell>
          <cell r="P87">
            <v>0</v>
          </cell>
          <cell r="Q87">
            <v>86</v>
          </cell>
          <cell r="R87">
            <v>-0.64412997583517639</v>
          </cell>
        </row>
        <row r="88">
          <cell r="B88" t="str">
            <v>La.-Lafayette</v>
          </cell>
          <cell r="C88">
            <v>5</v>
          </cell>
          <cell r="D88">
            <v>183</v>
          </cell>
          <cell r="E88">
            <v>98</v>
          </cell>
          <cell r="F88">
            <v>53.55</v>
          </cell>
          <cell r="G88">
            <v>4</v>
          </cell>
          <cell r="H88">
            <v>2.19</v>
          </cell>
          <cell r="I88">
            <v>1186</v>
          </cell>
          <cell r="J88">
            <v>6.48</v>
          </cell>
          <cell r="K88">
            <v>8</v>
          </cell>
          <cell r="L88">
            <v>4.37</v>
          </cell>
          <cell r="M88">
            <v>118.09</v>
          </cell>
          <cell r="N88">
            <v>2</v>
          </cell>
          <cell r="O88">
            <v>3</v>
          </cell>
          <cell r="P88">
            <v>0</v>
          </cell>
          <cell r="Q88">
            <v>87</v>
          </cell>
          <cell r="R88">
            <v>-0.68625546777546853</v>
          </cell>
        </row>
        <row r="89">
          <cell r="B89" t="str">
            <v>Tulane</v>
          </cell>
          <cell r="C89">
            <v>5</v>
          </cell>
          <cell r="D89">
            <v>167</v>
          </cell>
          <cell r="E89">
            <v>100</v>
          </cell>
          <cell r="F89">
            <v>59.88</v>
          </cell>
          <cell r="G89">
            <v>4</v>
          </cell>
          <cell r="H89">
            <v>2.4</v>
          </cell>
          <cell r="I89">
            <v>1016</v>
          </cell>
          <cell r="J89">
            <v>6.08</v>
          </cell>
          <cell r="K89">
            <v>6</v>
          </cell>
          <cell r="L89">
            <v>3.59</v>
          </cell>
          <cell r="M89">
            <v>118.07</v>
          </cell>
          <cell r="N89">
            <v>2</v>
          </cell>
          <cell r="O89">
            <v>3</v>
          </cell>
          <cell r="P89">
            <v>0</v>
          </cell>
          <cell r="Q89">
            <v>88</v>
          </cell>
          <cell r="R89">
            <v>-0.68719158981858663</v>
          </cell>
        </row>
        <row r="90">
          <cell r="B90" t="str">
            <v>Illinois</v>
          </cell>
          <cell r="C90">
            <v>5</v>
          </cell>
          <cell r="D90">
            <v>104</v>
          </cell>
          <cell r="E90">
            <v>61</v>
          </cell>
          <cell r="F90">
            <v>58.65</v>
          </cell>
          <cell r="G90">
            <v>6</v>
          </cell>
          <cell r="H90">
            <v>5.77</v>
          </cell>
          <cell r="I90">
            <v>677</v>
          </cell>
          <cell r="J90">
            <v>6.51</v>
          </cell>
          <cell r="K90">
            <v>5</v>
          </cell>
          <cell r="L90">
            <v>4.8099999999999996</v>
          </cell>
          <cell r="M90">
            <v>117.71</v>
          </cell>
          <cell r="N90">
            <v>3</v>
          </cell>
          <cell r="O90">
            <v>2</v>
          </cell>
          <cell r="P90">
            <v>0</v>
          </cell>
          <cell r="Q90">
            <v>89</v>
          </cell>
          <cell r="R90">
            <v>-0.70404178659470362</v>
          </cell>
        </row>
        <row r="91">
          <cell r="B91" t="str">
            <v>Texas</v>
          </cell>
          <cell r="C91">
            <v>5</v>
          </cell>
          <cell r="D91">
            <v>182</v>
          </cell>
          <cell r="E91">
            <v>114</v>
          </cell>
          <cell r="F91">
            <v>62.64</v>
          </cell>
          <cell r="G91">
            <v>5</v>
          </cell>
          <cell r="H91">
            <v>2.75</v>
          </cell>
          <cell r="I91">
            <v>1151</v>
          </cell>
          <cell r="J91">
            <v>6.32</v>
          </cell>
          <cell r="K91">
            <v>4</v>
          </cell>
          <cell r="L91">
            <v>2.2000000000000002</v>
          </cell>
          <cell r="M91">
            <v>117.48</v>
          </cell>
          <cell r="N91">
            <v>3</v>
          </cell>
          <cell r="O91">
            <v>2</v>
          </cell>
          <cell r="P91">
            <v>0</v>
          </cell>
          <cell r="Q91">
            <v>90</v>
          </cell>
          <cell r="R91">
            <v>-0.71480719009055571</v>
          </cell>
        </row>
        <row r="92">
          <cell r="B92" t="str">
            <v>Georgia Tech</v>
          </cell>
          <cell r="C92">
            <v>6</v>
          </cell>
          <cell r="D92">
            <v>72</v>
          </cell>
          <cell r="E92">
            <v>29</v>
          </cell>
          <cell r="F92">
            <v>40.28</v>
          </cell>
          <cell r="G92">
            <v>2</v>
          </cell>
          <cell r="H92">
            <v>2.78</v>
          </cell>
          <cell r="I92">
            <v>509</v>
          </cell>
          <cell r="J92">
            <v>7.07</v>
          </cell>
          <cell r="K92">
            <v>5</v>
          </cell>
          <cell r="L92">
            <v>6.94</v>
          </cell>
          <cell r="M92">
            <v>117.04</v>
          </cell>
          <cell r="N92">
            <v>4</v>
          </cell>
          <cell r="O92">
            <v>2</v>
          </cell>
          <cell r="P92">
            <v>0</v>
          </cell>
          <cell r="Q92">
            <v>91</v>
          </cell>
          <cell r="R92">
            <v>-0.735401875039143</v>
          </cell>
        </row>
        <row r="93">
          <cell r="B93" t="str">
            <v>Bowling Green</v>
          </cell>
          <cell r="C93">
            <v>6</v>
          </cell>
          <cell r="D93">
            <v>221</v>
          </cell>
          <cell r="E93">
            <v>129</v>
          </cell>
          <cell r="F93">
            <v>58.37</v>
          </cell>
          <cell r="G93">
            <v>11</v>
          </cell>
          <cell r="H93">
            <v>4.9800000000000004</v>
          </cell>
          <cell r="I93">
            <v>1470</v>
          </cell>
          <cell r="J93">
            <v>6.65</v>
          </cell>
          <cell r="K93">
            <v>8</v>
          </cell>
          <cell r="L93">
            <v>3.62</v>
          </cell>
          <cell r="M93">
            <v>116.26</v>
          </cell>
          <cell r="N93">
            <v>1</v>
          </cell>
          <cell r="O93">
            <v>5</v>
          </cell>
          <cell r="P93">
            <v>0</v>
          </cell>
          <cell r="Q93">
            <v>92</v>
          </cell>
          <cell r="R93">
            <v>-0.77191063472072985</v>
          </cell>
        </row>
        <row r="94">
          <cell r="B94" t="str">
            <v>Western Ky.</v>
          </cell>
          <cell r="C94">
            <v>5</v>
          </cell>
          <cell r="D94">
            <v>126</v>
          </cell>
          <cell r="E94">
            <v>67</v>
          </cell>
          <cell r="F94">
            <v>53.17</v>
          </cell>
          <cell r="G94">
            <v>3</v>
          </cell>
          <cell r="H94">
            <v>2.38</v>
          </cell>
          <cell r="I94">
            <v>780</v>
          </cell>
          <cell r="J94">
            <v>6.19</v>
          </cell>
          <cell r="K94">
            <v>6</v>
          </cell>
          <cell r="L94">
            <v>4.76</v>
          </cell>
          <cell r="M94">
            <v>116.15</v>
          </cell>
          <cell r="N94">
            <v>0</v>
          </cell>
          <cell r="O94">
            <v>5</v>
          </cell>
          <cell r="P94">
            <v>0</v>
          </cell>
          <cell r="Q94">
            <v>93</v>
          </cell>
          <cell r="R94">
            <v>-0.77705930595787676</v>
          </cell>
        </row>
        <row r="95">
          <cell r="B95" t="str">
            <v>Marshall</v>
          </cell>
          <cell r="C95">
            <v>5</v>
          </cell>
          <cell r="D95">
            <v>169</v>
          </cell>
          <cell r="E95">
            <v>96</v>
          </cell>
          <cell r="F95">
            <v>56.8</v>
          </cell>
          <cell r="G95">
            <v>5</v>
          </cell>
          <cell r="H95">
            <v>2.96</v>
          </cell>
          <cell r="I95">
            <v>995</v>
          </cell>
          <cell r="J95">
            <v>5.89</v>
          </cell>
          <cell r="K95">
            <v>8</v>
          </cell>
          <cell r="L95">
            <v>4.7300000000000004</v>
          </cell>
          <cell r="M95">
            <v>115.96</v>
          </cell>
          <cell r="N95">
            <v>1</v>
          </cell>
          <cell r="O95">
            <v>4</v>
          </cell>
          <cell r="P95">
            <v>0</v>
          </cell>
          <cell r="Q95">
            <v>94</v>
          </cell>
          <cell r="R95">
            <v>-0.78595246536749463</v>
          </cell>
        </row>
        <row r="96">
          <cell r="B96" t="str">
            <v>Miami (FL)</v>
          </cell>
          <cell r="C96">
            <v>5</v>
          </cell>
          <cell r="D96">
            <v>179</v>
          </cell>
          <cell r="E96">
            <v>95</v>
          </cell>
          <cell r="F96">
            <v>53.07</v>
          </cell>
          <cell r="G96">
            <v>10</v>
          </cell>
          <cell r="H96">
            <v>5.59</v>
          </cell>
          <cell r="I96">
            <v>1170</v>
          </cell>
          <cell r="J96">
            <v>6.54</v>
          </cell>
          <cell r="K96">
            <v>10</v>
          </cell>
          <cell r="L96">
            <v>5.59</v>
          </cell>
          <cell r="M96">
            <v>115.27</v>
          </cell>
          <cell r="N96">
            <v>3</v>
          </cell>
          <cell r="O96">
            <v>2</v>
          </cell>
          <cell r="P96">
            <v>0</v>
          </cell>
          <cell r="Q96">
            <v>95</v>
          </cell>
          <cell r="R96">
            <v>-0.81824867585505212</v>
          </cell>
        </row>
        <row r="97">
          <cell r="B97" t="str">
            <v>South Fla.</v>
          </cell>
          <cell r="C97">
            <v>5</v>
          </cell>
          <cell r="D97">
            <v>113</v>
          </cell>
          <cell r="E97">
            <v>60</v>
          </cell>
          <cell r="F97">
            <v>53.1</v>
          </cell>
          <cell r="G97">
            <v>7</v>
          </cell>
          <cell r="H97">
            <v>6.19</v>
          </cell>
          <cell r="I97">
            <v>805</v>
          </cell>
          <cell r="J97">
            <v>7.12</v>
          </cell>
          <cell r="K97">
            <v>5</v>
          </cell>
          <cell r="L97">
            <v>4.42</v>
          </cell>
          <cell r="M97">
            <v>115.15</v>
          </cell>
          <cell r="N97">
            <v>3</v>
          </cell>
          <cell r="O97">
            <v>2</v>
          </cell>
          <cell r="P97">
            <v>0</v>
          </cell>
          <cell r="Q97">
            <v>96</v>
          </cell>
          <cell r="R97">
            <v>-0.8238654081137573</v>
          </cell>
        </row>
        <row r="98">
          <cell r="B98" t="str">
            <v>Connecticut</v>
          </cell>
          <cell r="C98">
            <v>6</v>
          </cell>
          <cell r="D98">
            <v>175</v>
          </cell>
          <cell r="E98">
            <v>95</v>
          </cell>
          <cell r="F98">
            <v>54.29</v>
          </cell>
          <cell r="G98">
            <v>3</v>
          </cell>
          <cell r="H98">
            <v>1.71</v>
          </cell>
          <cell r="I98">
            <v>1057</v>
          </cell>
          <cell r="J98">
            <v>6.04</v>
          </cell>
          <cell r="K98">
            <v>7</v>
          </cell>
          <cell r="L98">
            <v>4</v>
          </cell>
          <cell r="M98">
            <v>114.81</v>
          </cell>
          <cell r="N98">
            <v>3</v>
          </cell>
          <cell r="O98">
            <v>3</v>
          </cell>
          <cell r="P98">
            <v>0</v>
          </cell>
          <cell r="Q98">
            <v>97</v>
          </cell>
          <cell r="R98">
            <v>-0.83977948284675685</v>
          </cell>
        </row>
        <row r="99">
          <cell r="B99" t="str">
            <v>Eastern Mich.</v>
          </cell>
          <cell r="C99">
            <v>6</v>
          </cell>
          <cell r="D99">
            <v>170</v>
          </cell>
          <cell r="E99">
            <v>89</v>
          </cell>
          <cell r="F99">
            <v>52.35</v>
          </cell>
          <cell r="G99">
            <v>6</v>
          </cell>
          <cell r="H99">
            <v>3.53</v>
          </cell>
          <cell r="I99">
            <v>1089</v>
          </cell>
          <cell r="J99">
            <v>6.41</v>
          </cell>
          <cell r="K99">
            <v>8</v>
          </cell>
          <cell r="L99">
            <v>4.71</v>
          </cell>
          <cell r="M99">
            <v>114.68</v>
          </cell>
          <cell r="N99">
            <v>0</v>
          </cell>
          <cell r="O99">
            <v>6</v>
          </cell>
          <cell r="P99">
            <v>0</v>
          </cell>
          <cell r="Q99">
            <v>98</v>
          </cell>
          <cell r="R99">
            <v>-0.84586427612702109</v>
          </cell>
        </row>
        <row r="100">
          <cell r="B100" t="str">
            <v>Temple</v>
          </cell>
          <cell r="C100">
            <v>6</v>
          </cell>
          <cell r="D100">
            <v>134</v>
          </cell>
          <cell r="E100">
            <v>73</v>
          </cell>
          <cell r="F100">
            <v>54.48</v>
          </cell>
          <cell r="G100">
            <v>4</v>
          </cell>
          <cell r="H100">
            <v>2.99</v>
          </cell>
          <cell r="I100">
            <v>858</v>
          </cell>
          <cell r="J100">
            <v>6.4</v>
          </cell>
          <cell r="K100">
            <v>5</v>
          </cell>
          <cell r="L100">
            <v>3.73</v>
          </cell>
          <cell r="M100">
            <v>114.63</v>
          </cell>
          <cell r="N100">
            <v>4</v>
          </cell>
          <cell r="O100">
            <v>2</v>
          </cell>
          <cell r="P100">
            <v>0</v>
          </cell>
          <cell r="Q100">
            <v>99</v>
          </cell>
          <cell r="R100">
            <v>-0.84820458123481568</v>
          </cell>
        </row>
        <row r="101">
          <cell r="B101" t="str">
            <v>Memphis</v>
          </cell>
          <cell r="C101">
            <v>6</v>
          </cell>
          <cell r="D101">
            <v>170</v>
          </cell>
          <cell r="E101">
            <v>101</v>
          </cell>
          <cell r="F101">
            <v>59.41</v>
          </cell>
          <cell r="G101">
            <v>7</v>
          </cell>
          <cell r="H101">
            <v>4.12</v>
          </cell>
          <cell r="I101">
            <v>1047</v>
          </cell>
          <cell r="J101">
            <v>6.16</v>
          </cell>
          <cell r="K101">
            <v>6</v>
          </cell>
          <cell r="L101">
            <v>3.53</v>
          </cell>
          <cell r="M101">
            <v>114.55</v>
          </cell>
          <cell r="N101">
            <v>1</v>
          </cell>
          <cell r="O101">
            <v>5</v>
          </cell>
          <cell r="P101">
            <v>0</v>
          </cell>
          <cell r="Q101">
            <v>100</v>
          </cell>
          <cell r="R101">
            <v>-0.85194906940728599</v>
          </cell>
        </row>
        <row r="102">
          <cell r="B102" t="str">
            <v>San Jose St.</v>
          </cell>
          <cell r="C102">
            <v>6</v>
          </cell>
          <cell r="D102">
            <v>158</v>
          </cell>
          <cell r="E102">
            <v>95</v>
          </cell>
          <cell r="F102">
            <v>60.13</v>
          </cell>
          <cell r="G102">
            <v>6</v>
          </cell>
          <cell r="H102">
            <v>3.8</v>
          </cell>
          <cell r="I102">
            <v>1028</v>
          </cell>
          <cell r="J102">
            <v>6.51</v>
          </cell>
          <cell r="K102">
            <v>3</v>
          </cell>
          <cell r="L102">
            <v>1.9</v>
          </cell>
          <cell r="M102">
            <v>113.42</v>
          </cell>
          <cell r="N102">
            <v>1</v>
          </cell>
          <cell r="O102">
            <v>5</v>
          </cell>
          <cell r="P102">
            <v>0</v>
          </cell>
          <cell r="Q102">
            <v>101</v>
          </cell>
          <cell r="R102">
            <v>-0.90483996484343088</v>
          </cell>
        </row>
        <row r="103">
          <cell r="B103" t="str">
            <v>Rice</v>
          </cell>
          <cell r="C103">
            <v>6</v>
          </cell>
          <cell r="D103">
            <v>222</v>
          </cell>
          <cell r="E103">
            <v>134</v>
          </cell>
          <cell r="F103">
            <v>60.36</v>
          </cell>
          <cell r="G103">
            <v>8</v>
          </cell>
          <cell r="H103">
            <v>3.6</v>
          </cell>
          <cell r="I103">
            <v>1348</v>
          </cell>
          <cell r="J103">
            <v>6.07</v>
          </cell>
          <cell r="K103">
            <v>6</v>
          </cell>
          <cell r="L103">
            <v>2.7</v>
          </cell>
          <cell r="M103">
            <v>113.12</v>
          </cell>
          <cell r="N103">
            <v>1</v>
          </cell>
          <cell r="O103">
            <v>5</v>
          </cell>
          <cell r="P103">
            <v>0</v>
          </cell>
          <cell r="Q103">
            <v>102</v>
          </cell>
          <cell r="R103">
            <v>-0.91888179549019489</v>
          </cell>
        </row>
        <row r="104">
          <cell r="B104" t="str">
            <v>Middle Tenn.</v>
          </cell>
          <cell r="C104">
            <v>5</v>
          </cell>
          <cell r="D104">
            <v>170</v>
          </cell>
          <cell r="E104">
            <v>103</v>
          </cell>
          <cell r="F104">
            <v>60.59</v>
          </cell>
          <cell r="G104">
            <v>7</v>
          </cell>
          <cell r="H104">
            <v>4.12</v>
          </cell>
          <cell r="I104">
            <v>1107</v>
          </cell>
          <cell r="J104">
            <v>6.51</v>
          </cell>
          <cell r="K104">
            <v>3</v>
          </cell>
          <cell r="L104">
            <v>1.76</v>
          </cell>
          <cell r="M104">
            <v>112.89</v>
          </cell>
          <cell r="N104">
            <v>2</v>
          </cell>
          <cell r="O104">
            <v>3</v>
          </cell>
          <cell r="P104">
            <v>0</v>
          </cell>
          <cell r="Q104">
            <v>103</v>
          </cell>
          <cell r="R104">
            <v>-0.92964719898604753</v>
          </cell>
        </row>
        <row r="105">
          <cell r="B105" t="str">
            <v>UAB</v>
          </cell>
          <cell r="C105">
            <v>5</v>
          </cell>
          <cell r="D105">
            <v>184</v>
          </cell>
          <cell r="E105">
            <v>95</v>
          </cell>
          <cell r="F105">
            <v>51.63</v>
          </cell>
          <cell r="G105">
            <v>7</v>
          </cell>
          <cell r="H105">
            <v>3.8</v>
          </cell>
          <cell r="I105">
            <v>1190</v>
          </cell>
          <cell r="J105">
            <v>6.47</v>
          </cell>
          <cell r="K105">
            <v>8</v>
          </cell>
          <cell r="L105">
            <v>4.3499999999999996</v>
          </cell>
          <cell r="M105">
            <v>112.67</v>
          </cell>
          <cell r="N105">
            <v>1</v>
          </cell>
          <cell r="O105">
            <v>4</v>
          </cell>
          <cell r="P105">
            <v>0</v>
          </cell>
          <cell r="Q105">
            <v>104</v>
          </cell>
          <cell r="R105">
            <v>-0.93994454146034123</v>
          </cell>
        </row>
        <row r="106">
          <cell r="B106" t="str">
            <v>Wake Forest</v>
          </cell>
          <cell r="C106">
            <v>6</v>
          </cell>
          <cell r="D106">
            <v>161</v>
          </cell>
          <cell r="E106">
            <v>89</v>
          </cell>
          <cell r="F106">
            <v>55.28</v>
          </cell>
          <cell r="G106">
            <v>4</v>
          </cell>
          <cell r="H106">
            <v>2.48</v>
          </cell>
          <cell r="I106">
            <v>956</v>
          </cell>
          <cell r="J106">
            <v>5.94</v>
          </cell>
          <cell r="K106">
            <v>6</v>
          </cell>
          <cell r="L106">
            <v>3.73</v>
          </cell>
          <cell r="M106">
            <v>112.51</v>
          </cell>
          <cell r="N106">
            <v>2</v>
          </cell>
          <cell r="O106">
            <v>4</v>
          </cell>
          <cell r="P106">
            <v>0</v>
          </cell>
          <cell r="Q106">
            <v>105</v>
          </cell>
          <cell r="R106">
            <v>-0.94743351780528196</v>
          </cell>
        </row>
        <row r="107">
          <cell r="B107" t="str">
            <v>Penn St.</v>
          </cell>
          <cell r="C107">
            <v>6</v>
          </cell>
          <cell r="D107">
            <v>186</v>
          </cell>
          <cell r="E107">
            <v>102</v>
          </cell>
          <cell r="F107">
            <v>54.84</v>
          </cell>
          <cell r="G107">
            <v>8</v>
          </cell>
          <cell r="H107">
            <v>4.3</v>
          </cell>
          <cell r="I107">
            <v>1255</v>
          </cell>
          <cell r="J107">
            <v>6.75</v>
          </cell>
          <cell r="K107">
            <v>4</v>
          </cell>
          <cell r="L107">
            <v>2.15</v>
          </cell>
          <cell r="M107">
            <v>109.97</v>
          </cell>
          <cell r="N107">
            <v>3</v>
          </cell>
          <cell r="O107">
            <v>3</v>
          </cell>
          <cell r="P107">
            <v>0</v>
          </cell>
          <cell r="Q107">
            <v>106</v>
          </cell>
          <cell r="R107">
            <v>-1.066321017281219</v>
          </cell>
        </row>
        <row r="108">
          <cell r="B108" t="str">
            <v>Boston College</v>
          </cell>
          <cell r="C108">
            <v>5</v>
          </cell>
          <cell r="D108">
            <v>164</v>
          </cell>
          <cell r="E108">
            <v>85</v>
          </cell>
          <cell r="F108">
            <v>51.83</v>
          </cell>
          <cell r="G108">
            <v>10</v>
          </cell>
          <cell r="H108">
            <v>6.1</v>
          </cell>
          <cell r="I108">
            <v>1059</v>
          </cell>
          <cell r="J108">
            <v>6.46</v>
          </cell>
          <cell r="K108">
            <v>8</v>
          </cell>
          <cell r="L108">
            <v>4.88</v>
          </cell>
          <cell r="M108">
            <v>109.94</v>
          </cell>
          <cell r="N108">
            <v>2</v>
          </cell>
          <cell r="O108">
            <v>3</v>
          </cell>
          <cell r="P108">
            <v>0</v>
          </cell>
          <cell r="Q108">
            <v>107</v>
          </cell>
          <cell r="R108">
            <v>-1.0677252003458955</v>
          </cell>
        </row>
        <row r="109">
          <cell r="B109" t="str">
            <v>Louisiana Tech</v>
          </cell>
          <cell r="C109">
            <v>6</v>
          </cell>
          <cell r="D109">
            <v>225</v>
          </cell>
          <cell r="E109">
            <v>141</v>
          </cell>
          <cell r="F109">
            <v>62.67</v>
          </cell>
          <cell r="G109">
            <v>11</v>
          </cell>
          <cell r="H109">
            <v>4.8899999999999997</v>
          </cell>
          <cell r="I109">
            <v>1289</v>
          </cell>
          <cell r="J109">
            <v>5.73</v>
          </cell>
          <cell r="K109">
            <v>6</v>
          </cell>
          <cell r="L109">
            <v>2.67</v>
          </cell>
          <cell r="M109">
            <v>109.84</v>
          </cell>
          <cell r="N109">
            <v>2</v>
          </cell>
          <cell r="O109">
            <v>4</v>
          </cell>
          <cell r="P109">
            <v>0</v>
          </cell>
          <cell r="Q109">
            <v>108</v>
          </cell>
          <cell r="R109">
            <v>-1.0724058105614831</v>
          </cell>
        </row>
        <row r="110">
          <cell r="B110" t="str">
            <v>LSU</v>
          </cell>
          <cell r="C110">
            <v>6</v>
          </cell>
          <cell r="D110">
            <v>138</v>
          </cell>
          <cell r="E110">
            <v>80</v>
          </cell>
          <cell r="F110">
            <v>57.97</v>
          </cell>
          <cell r="G110">
            <v>8</v>
          </cell>
          <cell r="H110">
            <v>5.8</v>
          </cell>
          <cell r="I110">
            <v>879</v>
          </cell>
          <cell r="J110">
            <v>6.37</v>
          </cell>
          <cell r="K110">
            <v>4</v>
          </cell>
          <cell r="L110">
            <v>2.9</v>
          </cell>
          <cell r="M110">
            <v>109.48</v>
          </cell>
          <cell r="N110">
            <v>6</v>
          </cell>
          <cell r="O110">
            <v>0</v>
          </cell>
          <cell r="P110">
            <v>0</v>
          </cell>
          <cell r="Q110">
            <v>109</v>
          </cell>
          <cell r="R110">
            <v>-1.0892560073376001</v>
          </cell>
        </row>
        <row r="111">
          <cell r="B111" t="str">
            <v>Iowa St.</v>
          </cell>
          <cell r="C111">
            <v>6</v>
          </cell>
          <cell r="D111">
            <v>191</v>
          </cell>
          <cell r="E111">
            <v>107</v>
          </cell>
          <cell r="F111">
            <v>56.02</v>
          </cell>
          <cell r="G111">
            <v>7</v>
          </cell>
          <cell r="H111">
            <v>3.66</v>
          </cell>
          <cell r="I111">
            <v>1045</v>
          </cell>
          <cell r="J111">
            <v>5.47</v>
          </cell>
          <cell r="K111">
            <v>8</v>
          </cell>
          <cell r="L111">
            <v>4.1900000000000004</v>
          </cell>
          <cell r="M111">
            <v>108.45</v>
          </cell>
          <cell r="N111">
            <v>3</v>
          </cell>
          <cell r="O111">
            <v>3</v>
          </cell>
          <cell r="P111">
            <v>0</v>
          </cell>
          <cell r="Q111">
            <v>110</v>
          </cell>
          <cell r="R111">
            <v>-1.1374662925581571</v>
          </cell>
        </row>
        <row r="112">
          <cell r="B112" t="str">
            <v>Kent St.</v>
          </cell>
          <cell r="C112">
            <v>5</v>
          </cell>
          <cell r="D112">
            <v>168</v>
          </cell>
          <cell r="E112">
            <v>95</v>
          </cell>
          <cell r="F112">
            <v>56.55</v>
          </cell>
          <cell r="G112">
            <v>8</v>
          </cell>
          <cell r="H112">
            <v>4.76</v>
          </cell>
          <cell r="I112">
            <v>984</v>
          </cell>
          <cell r="J112">
            <v>5.86</v>
          </cell>
          <cell r="K112">
            <v>5</v>
          </cell>
          <cell r="L112">
            <v>2.98</v>
          </cell>
          <cell r="M112">
            <v>106</v>
          </cell>
          <cell r="N112">
            <v>2</v>
          </cell>
          <cell r="O112">
            <v>3</v>
          </cell>
          <cell r="P112">
            <v>0</v>
          </cell>
          <cell r="Q112">
            <v>111</v>
          </cell>
          <cell r="R112">
            <v>-1.2521412428400647</v>
          </cell>
        </row>
        <row r="113">
          <cell r="B113" t="str">
            <v>Purdue</v>
          </cell>
          <cell r="C113">
            <v>5</v>
          </cell>
          <cell r="D113">
            <v>158</v>
          </cell>
          <cell r="E113">
            <v>94</v>
          </cell>
          <cell r="F113">
            <v>59.49</v>
          </cell>
          <cell r="G113">
            <v>6</v>
          </cell>
          <cell r="H113">
            <v>3.8</v>
          </cell>
          <cell r="I113">
            <v>792</v>
          </cell>
          <cell r="J113">
            <v>5.01</v>
          </cell>
          <cell r="K113">
            <v>5</v>
          </cell>
          <cell r="L113">
            <v>3.16</v>
          </cell>
          <cell r="M113">
            <v>104.45</v>
          </cell>
          <cell r="N113">
            <v>3</v>
          </cell>
          <cell r="O113">
            <v>2</v>
          </cell>
          <cell r="P113">
            <v>0</v>
          </cell>
          <cell r="Q113">
            <v>112</v>
          </cell>
          <cell r="R113">
            <v>-1.3246907011816793</v>
          </cell>
        </row>
        <row r="114">
          <cell r="B114" t="str">
            <v>FIU</v>
          </cell>
          <cell r="C114">
            <v>5</v>
          </cell>
          <cell r="D114">
            <v>180</v>
          </cell>
          <cell r="E114">
            <v>101</v>
          </cell>
          <cell r="F114">
            <v>56.11</v>
          </cell>
          <cell r="G114">
            <v>6</v>
          </cell>
          <cell r="H114">
            <v>3.33</v>
          </cell>
          <cell r="I114">
            <v>1007</v>
          </cell>
          <cell r="J114">
            <v>5.59</v>
          </cell>
          <cell r="K114">
            <v>4</v>
          </cell>
          <cell r="L114">
            <v>2.2200000000000002</v>
          </cell>
          <cell r="M114">
            <v>103.76</v>
          </cell>
          <cell r="N114">
            <v>1</v>
          </cell>
          <cell r="O114">
            <v>4</v>
          </cell>
          <cell r="P114">
            <v>0</v>
          </cell>
          <cell r="Q114">
            <v>113</v>
          </cell>
          <cell r="R114">
            <v>-1.3569869116692368</v>
          </cell>
        </row>
        <row r="115">
          <cell r="B115" t="str">
            <v>Buffalo</v>
          </cell>
          <cell r="C115">
            <v>5</v>
          </cell>
          <cell r="D115">
            <v>201</v>
          </cell>
          <cell r="E115">
            <v>95</v>
          </cell>
          <cell r="F115">
            <v>47.26</v>
          </cell>
          <cell r="G115">
            <v>12</v>
          </cell>
          <cell r="H115">
            <v>5.97</v>
          </cell>
          <cell r="I115">
            <v>1153</v>
          </cell>
          <cell r="J115">
            <v>5.74</v>
          </cell>
          <cell r="K115">
            <v>11</v>
          </cell>
          <cell r="L115">
            <v>5.47</v>
          </cell>
          <cell r="M115">
            <v>101.6</v>
          </cell>
          <cell r="N115">
            <v>2</v>
          </cell>
          <cell r="O115">
            <v>3</v>
          </cell>
          <cell r="P115">
            <v>0</v>
          </cell>
          <cell r="Q115">
            <v>114</v>
          </cell>
          <cell r="R115">
            <v>-1.4580880923259394</v>
          </cell>
        </row>
        <row r="116">
          <cell r="B116" t="str">
            <v>Ball St.</v>
          </cell>
          <cell r="C116">
            <v>6</v>
          </cell>
          <cell r="D116">
            <v>132</v>
          </cell>
          <cell r="E116">
            <v>71</v>
          </cell>
          <cell r="F116">
            <v>53.79</v>
          </cell>
          <cell r="G116">
            <v>6</v>
          </cell>
          <cell r="H116">
            <v>4.55</v>
          </cell>
          <cell r="I116">
            <v>679</v>
          </cell>
          <cell r="J116">
            <v>5.14</v>
          </cell>
          <cell r="K116">
            <v>5</v>
          </cell>
          <cell r="L116">
            <v>3.79</v>
          </cell>
          <cell r="M116">
            <v>100.42</v>
          </cell>
          <cell r="N116">
            <v>2</v>
          </cell>
          <cell r="O116">
            <v>4</v>
          </cell>
          <cell r="P116">
            <v>0</v>
          </cell>
          <cell r="Q116">
            <v>115</v>
          </cell>
          <cell r="R116">
            <v>-1.513319292869878</v>
          </cell>
        </row>
        <row r="117">
          <cell r="B117" t="str">
            <v>New Mexico St.</v>
          </cell>
          <cell r="C117">
            <v>5</v>
          </cell>
          <cell r="D117">
            <v>128</v>
          </cell>
          <cell r="E117">
            <v>65</v>
          </cell>
          <cell r="F117">
            <v>50.78</v>
          </cell>
          <cell r="G117">
            <v>3</v>
          </cell>
          <cell r="H117">
            <v>2.34</v>
          </cell>
          <cell r="I117">
            <v>698</v>
          </cell>
          <cell r="J117">
            <v>5.45</v>
          </cell>
          <cell r="K117">
            <v>3</v>
          </cell>
          <cell r="L117">
            <v>2.34</v>
          </cell>
          <cell r="M117">
            <v>99.65</v>
          </cell>
          <cell r="N117">
            <v>1</v>
          </cell>
          <cell r="O117">
            <v>4</v>
          </cell>
          <cell r="P117">
            <v>0</v>
          </cell>
          <cell r="Q117">
            <v>116</v>
          </cell>
          <cell r="R117">
            <v>-1.5493599915299059</v>
          </cell>
        </row>
        <row r="118">
          <cell r="B118" t="str">
            <v>BYU</v>
          </cell>
          <cell r="C118">
            <v>6</v>
          </cell>
          <cell r="D118">
            <v>222</v>
          </cell>
          <cell r="E118">
            <v>117</v>
          </cell>
          <cell r="F118">
            <v>52.7</v>
          </cell>
          <cell r="G118">
            <v>5</v>
          </cell>
          <cell r="H118">
            <v>2.25</v>
          </cell>
          <cell r="I118">
            <v>1106</v>
          </cell>
          <cell r="J118">
            <v>4.9800000000000004</v>
          </cell>
          <cell r="K118">
            <v>3</v>
          </cell>
          <cell r="L118">
            <v>1.35</v>
          </cell>
          <cell r="M118">
            <v>94.5</v>
          </cell>
          <cell r="N118">
            <v>2</v>
          </cell>
          <cell r="O118">
            <v>4</v>
          </cell>
          <cell r="P118">
            <v>0</v>
          </cell>
          <cell r="Q118">
            <v>117</v>
          </cell>
          <cell r="R118">
            <v>-1.7904114176326911</v>
          </cell>
        </row>
        <row r="119">
          <cell r="B119" t="str">
            <v>New Mexico</v>
          </cell>
          <cell r="C119">
            <v>6</v>
          </cell>
          <cell r="D119">
            <v>211</v>
          </cell>
          <cell r="E119">
            <v>110</v>
          </cell>
          <cell r="F119">
            <v>52.13</v>
          </cell>
          <cell r="G119">
            <v>10</v>
          </cell>
          <cell r="H119">
            <v>4.74</v>
          </cell>
          <cell r="I119">
            <v>1055</v>
          </cell>
          <cell r="J119">
            <v>5</v>
          </cell>
          <cell r="K119">
            <v>4</v>
          </cell>
          <cell r="L119">
            <v>1.9</v>
          </cell>
          <cell r="M119">
            <v>90.88</v>
          </cell>
          <cell r="N119">
            <v>0</v>
          </cell>
          <cell r="O119">
            <v>6</v>
          </cell>
          <cell r="P119">
            <v>0</v>
          </cell>
          <cell r="Q119">
            <v>118</v>
          </cell>
          <cell r="R119">
            <v>-1.9598495074369788</v>
          </cell>
        </row>
        <row r="120">
          <cell r="B120" t="str">
            <v>Akron</v>
          </cell>
          <cell r="C120">
            <v>6</v>
          </cell>
          <cell r="D120">
            <v>167</v>
          </cell>
          <cell r="E120">
            <v>77</v>
          </cell>
          <cell r="F120">
            <v>46.11</v>
          </cell>
          <cell r="G120">
            <v>6</v>
          </cell>
          <cell r="H120">
            <v>3.59</v>
          </cell>
          <cell r="I120">
            <v>817</v>
          </cell>
          <cell r="J120">
            <v>4.8899999999999997</v>
          </cell>
          <cell r="K120">
            <v>4</v>
          </cell>
          <cell r="L120">
            <v>2.4</v>
          </cell>
          <cell r="M120">
            <v>87.91</v>
          </cell>
          <cell r="N120">
            <v>0</v>
          </cell>
          <cell r="O120">
            <v>6</v>
          </cell>
          <cell r="P120">
            <v>0</v>
          </cell>
          <cell r="Q120">
            <v>119</v>
          </cell>
          <cell r="R120">
            <v>-2.098863630839944</v>
          </cell>
        </row>
        <row r="121">
          <cell r="B121" t="str">
            <v>UCLA</v>
          </cell>
          <cell r="C121">
            <v>6</v>
          </cell>
          <cell r="D121">
            <v>133</v>
          </cell>
          <cell r="E121">
            <v>61</v>
          </cell>
          <cell r="F121">
            <v>45.86</v>
          </cell>
          <cell r="G121">
            <v>6</v>
          </cell>
          <cell r="H121">
            <v>4.51</v>
          </cell>
          <cell r="I121">
            <v>573</v>
          </cell>
          <cell r="J121">
            <v>4.3099999999999996</v>
          </cell>
          <cell r="K121">
            <v>3</v>
          </cell>
          <cell r="L121">
            <v>2.2599999999999998</v>
          </cell>
          <cell r="M121">
            <v>80.510000000000005</v>
          </cell>
          <cell r="N121">
            <v>3</v>
          </cell>
          <cell r="O121">
            <v>3</v>
          </cell>
          <cell r="P121">
            <v>0</v>
          </cell>
          <cell r="Q121">
            <v>120</v>
          </cell>
          <cell r="R121">
            <v>-2.4452287867934599</v>
          </cell>
        </row>
      </sheetData>
      <sheetData sheetId="16">
        <row r="2">
          <cell r="B2" t="str">
            <v>Air Force</v>
          </cell>
          <cell r="C2">
            <v>82</v>
          </cell>
          <cell r="D2">
            <v>7</v>
          </cell>
          <cell r="E2">
            <v>1.796217703792097</v>
          </cell>
        </row>
        <row r="3">
          <cell r="B3" t="str">
            <v>Akron</v>
          </cell>
          <cell r="C3">
            <v>70</v>
          </cell>
          <cell r="D3">
            <v>38</v>
          </cell>
          <cell r="E3">
            <v>0.38493908975351931</v>
          </cell>
        </row>
        <row r="4">
          <cell r="B4" t="str">
            <v>Alabama</v>
          </cell>
          <cell r="C4">
            <v>59</v>
          </cell>
          <cell r="D4">
            <v>95</v>
          </cell>
          <cell r="E4">
            <v>-0.90873297311517687</v>
          </cell>
        </row>
        <row r="5">
          <cell r="B5" t="str">
            <v>Arizona</v>
          </cell>
          <cell r="C5">
            <v>62</v>
          </cell>
          <cell r="D5">
            <v>77</v>
          </cell>
          <cell r="E5">
            <v>-0.55591331960553247</v>
          </cell>
        </row>
        <row r="6">
          <cell r="B6" t="str">
            <v>Arizona St.</v>
          </cell>
          <cell r="C6">
            <v>69</v>
          </cell>
          <cell r="D6">
            <v>45</v>
          </cell>
          <cell r="E6">
            <v>0.26733253858363781</v>
          </cell>
        </row>
        <row r="7">
          <cell r="B7" t="str">
            <v>Arkansas</v>
          </cell>
          <cell r="C7">
            <v>55</v>
          </cell>
          <cell r="D7">
            <v>109</v>
          </cell>
          <cell r="E7">
            <v>-1.3791591777947028</v>
          </cell>
        </row>
        <row r="8">
          <cell r="B8" t="str">
            <v>Arkansas St.</v>
          </cell>
          <cell r="C8">
            <v>71</v>
          </cell>
          <cell r="D8">
            <v>32</v>
          </cell>
          <cell r="E8">
            <v>0.50254564092340082</v>
          </cell>
        </row>
        <row r="9">
          <cell r="B9" t="str">
            <v>Army</v>
          </cell>
          <cell r="C9">
            <v>86.5</v>
          </cell>
          <cell r="D9">
            <v>2</v>
          </cell>
          <cell r="E9">
            <v>2.3254471840565638</v>
          </cell>
        </row>
        <row r="10">
          <cell r="B10" t="str">
            <v>Auburn</v>
          </cell>
          <cell r="C10">
            <v>61</v>
          </cell>
          <cell r="D10">
            <v>84</v>
          </cell>
          <cell r="E10">
            <v>-0.67351987077541398</v>
          </cell>
        </row>
        <row r="11">
          <cell r="B11" t="str">
            <v>Ball St.</v>
          </cell>
          <cell r="C11">
            <v>67</v>
          </cell>
          <cell r="D11">
            <v>53</v>
          </cell>
          <cell r="E11">
            <v>3.2119436243874866E-2</v>
          </cell>
        </row>
        <row r="12">
          <cell r="B12" t="str">
            <v>Baylor</v>
          </cell>
          <cell r="C12">
            <v>69</v>
          </cell>
          <cell r="D12">
            <v>45</v>
          </cell>
          <cell r="E12">
            <v>0.26733253858363781</v>
          </cell>
        </row>
        <row r="13">
          <cell r="B13" t="str">
            <v>Boise St.</v>
          </cell>
          <cell r="C13">
            <v>51</v>
          </cell>
          <cell r="D13">
            <v>114</v>
          </cell>
          <cell r="E13">
            <v>-1.8495853824742288</v>
          </cell>
        </row>
        <row r="14">
          <cell r="B14" t="str">
            <v>Boston College</v>
          </cell>
          <cell r="C14">
            <v>64</v>
          </cell>
          <cell r="D14">
            <v>68</v>
          </cell>
          <cell r="E14">
            <v>-0.32070021726576953</v>
          </cell>
        </row>
        <row r="15">
          <cell r="B15" t="str">
            <v>Bowling Green</v>
          </cell>
          <cell r="C15">
            <v>81</v>
          </cell>
          <cell r="D15">
            <v>8</v>
          </cell>
          <cell r="E15">
            <v>1.6786111526222156</v>
          </cell>
        </row>
        <row r="16">
          <cell r="B16" t="str">
            <v>Buffalo</v>
          </cell>
          <cell r="C16">
            <v>66</v>
          </cell>
          <cell r="D16">
            <v>59</v>
          </cell>
          <cell r="E16">
            <v>-8.5487114926006608E-2</v>
          </cell>
        </row>
        <row r="17">
          <cell r="B17" t="str">
            <v>BYU</v>
          </cell>
          <cell r="C17">
            <v>68</v>
          </cell>
          <cell r="D17">
            <v>49</v>
          </cell>
          <cell r="E17">
            <v>0.14972598741375634</v>
          </cell>
        </row>
        <row r="18">
          <cell r="B18" t="str">
            <v>California</v>
          </cell>
          <cell r="C18">
            <v>60</v>
          </cell>
          <cell r="D18">
            <v>90</v>
          </cell>
          <cell r="E18">
            <v>-0.79112642194529548</v>
          </cell>
        </row>
        <row r="19">
          <cell r="B19" t="str">
            <v>Central Mich.</v>
          </cell>
          <cell r="C19">
            <v>59</v>
          </cell>
          <cell r="D19">
            <v>95</v>
          </cell>
          <cell r="E19">
            <v>-0.90873297311517687</v>
          </cell>
        </row>
        <row r="20">
          <cell r="B20" t="str">
            <v>Cincinnati</v>
          </cell>
          <cell r="C20">
            <v>66</v>
          </cell>
          <cell r="D20">
            <v>59</v>
          </cell>
          <cell r="E20">
            <v>-8.5487114926006608E-2</v>
          </cell>
        </row>
        <row r="21">
          <cell r="B21" t="str">
            <v>Clemson</v>
          </cell>
          <cell r="C21">
            <v>66</v>
          </cell>
          <cell r="D21">
            <v>59</v>
          </cell>
          <cell r="E21">
            <v>-8.5487114926006608E-2</v>
          </cell>
        </row>
        <row r="22">
          <cell r="B22" t="str">
            <v>Colorado</v>
          </cell>
          <cell r="C22">
            <v>51</v>
          </cell>
          <cell r="D22">
            <v>114</v>
          </cell>
          <cell r="E22">
            <v>-1.8495853824742288</v>
          </cell>
        </row>
        <row r="23">
          <cell r="B23" t="str">
            <v>Colorado St.</v>
          </cell>
          <cell r="C23">
            <v>62</v>
          </cell>
          <cell r="D23">
            <v>77</v>
          </cell>
          <cell r="E23">
            <v>-0.55591331960553247</v>
          </cell>
        </row>
        <row r="24">
          <cell r="B24" t="str">
            <v>Connecticut</v>
          </cell>
          <cell r="C24">
            <v>55</v>
          </cell>
          <cell r="D24">
            <v>109</v>
          </cell>
          <cell r="E24">
            <v>-1.3791591777947028</v>
          </cell>
        </row>
        <row r="25">
          <cell r="B25" t="str">
            <v>Duke</v>
          </cell>
          <cell r="C25">
            <v>74</v>
          </cell>
          <cell r="D25">
            <v>21</v>
          </cell>
          <cell r="E25">
            <v>0.85536529443304521</v>
          </cell>
        </row>
        <row r="26">
          <cell r="B26" t="str">
            <v>East Carolina</v>
          </cell>
          <cell r="C26">
            <v>83</v>
          </cell>
          <cell r="D26">
            <v>6</v>
          </cell>
          <cell r="E26">
            <v>1.9138242549619784</v>
          </cell>
        </row>
        <row r="27">
          <cell r="B27" t="str">
            <v>Eastern Mich.</v>
          </cell>
          <cell r="C27">
            <v>60</v>
          </cell>
          <cell r="D27">
            <v>90</v>
          </cell>
          <cell r="E27">
            <v>-0.79112642194529548</v>
          </cell>
        </row>
        <row r="28">
          <cell r="B28" t="str">
            <v>Fla. Atlantic</v>
          </cell>
          <cell r="C28">
            <v>83</v>
          </cell>
          <cell r="D28">
            <v>6</v>
          </cell>
          <cell r="E28">
            <v>1.9138242549619784</v>
          </cell>
        </row>
        <row r="29">
          <cell r="B29" t="str">
            <v>Florida</v>
          </cell>
          <cell r="C29">
            <v>50</v>
          </cell>
          <cell r="D29">
            <v>116</v>
          </cell>
          <cell r="E29">
            <v>-1.9671919336441102</v>
          </cell>
        </row>
        <row r="30">
          <cell r="B30" t="str">
            <v>FIU</v>
          </cell>
          <cell r="C30">
            <v>70</v>
          </cell>
          <cell r="D30">
            <v>38</v>
          </cell>
          <cell r="E30">
            <v>0.38493908975351931</v>
          </cell>
        </row>
        <row r="31">
          <cell r="B31" t="str">
            <v>Florida St.</v>
          </cell>
          <cell r="C31">
            <v>67</v>
          </cell>
          <cell r="D31">
            <v>53</v>
          </cell>
          <cell r="E31">
            <v>3.2119436243874866E-2</v>
          </cell>
        </row>
        <row r="32">
          <cell r="B32" t="str">
            <v>Fresno St.</v>
          </cell>
          <cell r="C32">
            <v>77</v>
          </cell>
          <cell r="D32">
            <v>12</v>
          </cell>
          <cell r="E32">
            <v>1.2081849479426896</v>
          </cell>
        </row>
        <row r="33">
          <cell r="B33" t="str">
            <v>Georgia</v>
          </cell>
          <cell r="C33">
            <v>60</v>
          </cell>
          <cell r="D33">
            <v>90</v>
          </cell>
          <cell r="E33">
            <v>-0.79112642194529548</v>
          </cell>
        </row>
        <row r="34">
          <cell r="B34" t="str">
            <v>Georgia Tech</v>
          </cell>
          <cell r="C34">
            <v>55</v>
          </cell>
          <cell r="D34">
            <v>109</v>
          </cell>
          <cell r="E34">
            <v>-1.3791591777947028</v>
          </cell>
        </row>
        <row r="35">
          <cell r="B35" t="str">
            <v>Hawaii</v>
          </cell>
          <cell r="C35">
            <v>84</v>
          </cell>
          <cell r="D35">
            <v>4</v>
          </cell>
          <cell r="E35">
            <v>2.0314308061318598</v>
          </cell>
        </row>
        <row r="36">
          <cell r="B36" t="str">
            <v>Houston</v>
          </cell>
          <cell r="C36">
            <v>72</v>
          </cell>
          <cell r="D36">
            <v>26</v>
          </cell>
          <cell r="E36">
            <v>0.62015219209328221</v>
          </cell>
        </row>
        <row r="37">
          <cell r="B37" t="str">
            <v>Idaho</v>
          </cell>
          <cell r="C37">
            <v>58</v>
          </cell>
          <cell r="D37">
            <v>100</v>
          </cell>
          <cell r="E37">
            <v>-1.0263395242850584</v>
          </cell>
        </row>
        <row r="38">
          <cell r="B38" t="str">
            <v>Illinois</v>
          </cell>
          <cell r="C38">
            <v>58</v>
          </cell>
          <cell r="D38">
            <v>100</v>
          </cell>
          <cell r="E38">
            <v>-1.0263395242850584</v>
          </cell>
        </row>
        <row r="39">
          <cell r="B39" t="str">
            <v>Indiana</v>
          </cell>
          <cell r="C39">
            <v>58</v>
          </cell>
          <cell r="D39">
            <v>100</v>
          </cell>
          <cell r="E39">
            <v>-1.0263395242850584</v>
          </cell>
        </row>
        <row r="40">
          <cell r="B40" t="str">
            <v>Iowa</v>
          </cell>
          <cell r="C40">
            <v>67</v>
          </cell>
          <cell r="D40">
            <v>53</v>
          </cell>
          <cell r="E40">
            <v>3.2119436243874866E-2</v>
          </cell>
        </row>
        <row r="41">
          <cell r="B41" t="str">
            <v>Iowa St.</v>
          </cell>
          <cell r="C41">
            <v>73</v>
          </cell>
          <cell r="D41">
            <v>22</v>
          </cell>
          <cell r="E41">
            <v>0.73775874326316371</v>
          </cell>
        </row>
        <row r="42">
          <cell r="B42" t="str">
            <v>Kansas</v>
          </cell>
          <cell r="C42">
            <v>71</v>
          </cell>
          <cell r="D42">
            <v>32</v>
          </cell>
          <cell r="E42">
            <v>0.50254564092340082</v>
          </cell>
        </row>
        <row r="43">
          <cell r="B43" t="str">
            <v>Kansas St.</v>
          </cell>
          <cell r="C43">
            <v>78</v>
          </cell>
          <cell r="D43">
            <v>11</v>
          </cell>
          <cell r="E43">
            <v>1.325791499112571</v>
          </cell>
        </row>
        <row r="44">
          <cell r="B44" t="str">
            <v>Kent St.</v>
          </cell>
          <cell r="C44">
            <v>66</v>
          </cell>
          <cell r="D44">
            <v>59</v>
          </cell>
          <cell r="E44">
            <v>-8.5487114926006608E-2</v>
          </cell>
        </row>
        <row r="45">
          <cell r="B45" t="str">
            <v>Kentucky</v>
          </cell>
          <cell r="C45">
            <v>70</v>
          </cell>
          <cell r="D45">
            <v>38</v>
          </cell>
          <cell r="E45">
            <v>0.38493908975351931</v>
          </cell>
        </row>
        <row r="46">
          <cell r="B46" t="str">
            <v>La.-Lafayette</v>
          </cell>
          <cell r="C46">
            <v>67</v>
          </cell>
          <cell r="D46">
            <v>53</v>
          </cell>
          <cell r="E46">
            <v>3.2119436243874866E-2</v>
          </cell>
        </row>
        <row r="47">
          <cell r="B47" t="str">
            <v>La.-Monroe</v>
          </cell>
          <cell r="C47">
            <v>71</v>
          </cell>
          <cell r="D47">
            <v>32</v>
          </cell>
          <cell r="E47">
            <v>0.50254564092340082</v>
          </cell>
        </row>
        <row r="48">
          <cell r="B48" t="str">
            <v>Louisiana Tech</v>
          </cell>
          <cell r="C48">
            <v>58</v>
          </cell>
          <cell r="D48">
            <v>100</v>
          </cell>
          <cell r="E48">
            <v>-1.0263395242850584</v>
          </cell>
        </row>
        <row r="49">
          <cell r="B49" t="str">
            <v>Louisville</v>
          </cell>
          <cell r="C49">
            <v>75</v>
          </cell>
          <cell r="D49">
            <v>18</v>
          </cell>
          <cell r="E49">
            <v>0.97297184560292671</v>
          </cell>
        </row>
        <row r="50">
          <cell r="B50" t="str">
            <v>LSU</v>
          </cell>
          <cell r="C50">
            <v>62</v>
          </cell>
          <cell r="D50">
            <v>77</v>
          </cell>
          <cell r="E50">
            <v>-0.55591331960553247</v>
          </cell>
        </row>
        <row r="51">
          <cell r="B51" t="str">
            <v>Marshall</v>
          </cell>
          <cell r="C51">
            <v>67</v>
          </cell>
          <cell r="D51">
            <v>53</v>
          </cell>
          <cell r="E51">
            <v>3.2119436243874866E-2</v>
          </cell>
        </row>
        <row r="52">
          <cell r="B52" t="str">
            <v>Maryland</v>
          </cell>
          <cell r="C52">
            <v>73</v>
          </cell>
          <cell r="D52">
            <v>22</v>
          </cell>
          <cell r="E52">
            <v>0.73775874326316371</v>
          </cell>
        </row>
        <row r="53">
          <cell r="B53" t="str">
            <v>Memphis</v>
          </cell>
          <cell r="C53">
            <v>85</v>
          </cell>
          <cell r="D53">
            <v>3</v>
          </cell>
          <cell r="E53">
            <v>2.1490373573017414</v>
          </cell>
        </row>
        <row r="54">
          <cell r="B54" t="str">
            <v>Miami (FL)</v>
          </cell>
          <cell r="C54">
            <v>75</v>
          </cell>
          <cell r="D54">
            <v>18</v>
          </cell>
          <cell r="E54">
            <v>0.97297184560292671</v>
          </cell>
        </row>
        <row r="55">
          <cell r="B55" t="str">
            <v>Miami (OH)</v>
          </cell>
          <cell r="C55">
            <v>58</v>
          </cell>
          <cell r="D55">
            <v>100</v>
          </cell>
          <cell r="E55">
            <v>-1.0263395242850584</v>
          </cell>
        </row>
        <row r="56">
          <cell r="B56" t="str">
            <v>Michigan</v>
          </cell>
          <cell r="C56">
            <v>57</v>
          </cell>
          <cell r="D56">
            <v>105</v>
          </cell>
          <cell r="E56">
            <v>-1.1439460754549398</v>
          </cell>
        </row>
        <row r="57">
          <cell r="B57" t="str">
            <v>Michigan St.</v>
          </cell>
          <cell r="C57">
            <v>64</v>
          </cell>
          <cell r="D57">
            <v>68</v>
          </cell>
          <cell r="E57">
            <v>-0.32070021726576953</v>
          </cell>
        </row>
        <row r="58">
          <cell r="B58" t="str">
            <v>Middle Tenn.</v>
          </cell>
          <cell r="C58">
            <v>61</v>
          </cell>
          <cell r="D58">
            <v>84</v>
          </cell>
          <cell r="E58">
            <v>-0.67351987077541398</v>
          </cell>
        </row>
        <row r="59">
          <cell r="B59" t="str">
            <v>Minnesota</v>
          </cell>
          <cell r="C59">
            <v>53</v>
          </cell>
          <cell r="D59">
            <v>112</v>
          </cell>
          <cell r="E59">
            <v>-1.6143722801344658</v>
          </cell>
        </row>
        <row r="60">
          <cell r="B60" t="str">
            <v>Mississippi</v>
          </cell>
          <cell r="C60">
            <v>72</v>
          </cell>
          <cell r="D60">
            <v>26</v>
          </cell>
          <cell r="E60">
            <v>0.62015219209328221</v>
          </cell>
        </row>
        <row r="61">
          <cell r="B61" t="str">
            <v>Mississippi St.</v>
          </cell>
          <cell r="C61">
            <v>70</v>
          </cell>
          <cell r="D61">
            <v>38</v>
          </cell>
          <cell r="E61">
            <v>0.38493908975351931</v>
          </cell>
        </row>
        <row r="62">
          <cell r="B62" t="str">
            <v>Missouri</v>
          </cell>
          <cell r="C62">
            <v>71</v>
          </cell>
          <cell r="D62">
            <v>32</v>
          </cell>
          <cell r="E62">
            <v>0.50254564092340082</v>
          </cell>
        </row>
        <row r="63">
          <cell r="B63" t="str">
            <v>Navy</v>
          </cell>
          <cell r="C63">
            <v>90</v>
          </cell>
          <cell r="D63">
            <v>1</v>
          </cell>
          <cell r="E63">
            <v>2.7370701131511486</v>
          </cell>
        </row>
        <row r="64">
          <cell r="B64" t="str">
            <v>Nebraska</v>
          </cell>
          <cell r="C64">
            <v>71</v>
          </cell>
          <cell r="D64">
            <v>32</v>
          </cell>
          <cell r="E64">
            <v>0.50254564092340082</v>
          </cell>
        </row>
        <row r="65">
          <cell r="B65" t="str">
            <v>Nevada</v>
          </cell>
          <cell r="C65">
            <v>65</v>
          </cell>
          <cell r="D65">
            <v>66</v>
          </cell>
          <cell r="E65">
            <v>-0.20309366609588808</v>
          </cell>
        </row>
        <row r="66">
          <cell r="B66" t="str">
            <v>New Mexico</v>
          </cell>
          <cell r="C66">
            <v>76</v>
          </cell>
          <cell r="D66">
            <v>14</v>
          </cell>
          <cell r="E66">
            <v>1.0905783967728082</v>
          </cell>
        </row>
        <row r="67">
          <cell r="B67" t="str">
            <v>New Mexico St.</v>
          </cell>
          <cell r="C67">
            <v>50</v>
          </cell>
          <cell r="D67">
            <v>118</v>
          </cell>
          <cell r="E67">
            <v>-1.9671919336441102</v>
          </cell>
        </row>
        <row r="68">
          <cell r="B68" t="str">
            <v>North Carolina</v>
          </cell>
          <cell r="C68">
            <v>63</v>
          </cell>
          <cell r="D68">
            <v>72</v>
          </cell>
          <cell r="E68">
            <v>-0.43830676843565103</v>
          </cell>
        </row>
        <row r="69">
          <cell r="B69" t="str">
            <v>North Carolina St.</v>
          </cell>
          <cell r="C69">
            <v>60</v>
          </cell>
          <cell r="D69">
            <v>90</v>
          </cell>
          <cell r="E69">
            <v>-0.79112642194529548</v>
          </cell>
        </row>
        <row r="70">
          <cell r="B70" t="str">
            <v>North Texas</v>
          </cell>
          <cell r="C70">
            <v>63</v>
          </cell>
          <cell r="D70">
            <v>72</v>
          </cell>
          <cell r="E70">
            <v>-0.43830676843565103</v>
          </cell>
        </row>
        <row r="71">
          <cell r="B71" t="str">
            <v>Northern Ill.</v>
          </cell>
          <cell r="C71">
            <v>80</v>
          </cell>
          <cell r="D71">
            <v>9</v>
          </cell>
          <cell r="E71">
            <v>1.561004601452334</v>
          </cell>
        </row>
        <row r="72">
          <cell r="B72" t="str">
            <v>Northwestern</v>
          </cell>
          <cell r="C72">
            <v>66</v>
          </cell>
          <cell r="D72">
            <v>59</v>
          </cell>
          <cell r="E72">
            <v>-8.5487114926006608E-2</v>
          </cell>
        </row>
        <row r="73">
          <cell r="B73" t="str">
            <v>Notre Dame</v>
          </cell>
          <cell r="C73">
            <v>59</v>
          </cell>
          <cell r="D73">
            <v>95</v>
          </cell>
          <cell r="E73">
            <v>-0.90873297311517687</v>
          </cell>
        </row>
        <row r="74">
          <cell r="B74" t="str">
            <v>Ohio</v>
          </cell>
          <cell r="C74">
            <v>75</v>
          </cell>
          <cell r="D74">
            <v>18</v>
          </cell>
          <cell r="E74">
            <v>0.97297184560292671</v>
          </cell>
        </row>
        <row r="75">
          <cell r="B75" t="str">
            <v>Ohio St.</v>
          </cell>
          <cell r="C75">
            <v>66</v>
          </cell>
          <cell r="D75">
            <v>59</v>
          </cell>
          <cell r="E75">
            <v>-8.5487114926006608E-2</v>
          </cell>
        </row>
        <row r="76">
          <cell r="B76" t="str">
            <v>Oklahoma</v>
          </cell>
          <cell r="C76">
            <v>66</v>
          </cell>
          <cell r="D76">
            <v>59</v>
          </cell>
          <cell r="E76">
            <v>-8.5487114926006608E-2</v>
          </cell>
        </row>
        <row r="77">
          <cell r="B77" t="str">
            <v>Oklahoma St.</v>
          </cell>
          <cell r="C77">
            <v>69</v>
          </cell>
          <cell r="D77">
            <v>45</v>
          </cell>
          <cell r="E77">
            <v>0.26733253858363781</v>
          </cell>
        </row>
        <row r="78">
          <cell r="B78" t="str">
            <v>Oregon</v>
          </cell>
          <cell r="C78">
            <v>70</v>
          </cell>
          <cell r="D78">
            <v>38</v>
          </cell>
          <cell r="E78">
            <v>0.38493908975351931</v>
          </cell>
        </row>
        <row r="79">
          <cell r="B79" t="str">
            <v>Oregon St.</v>
          </cell>
          <cell r="C79">
            <v>77</v>
          </cell>
          <cell r="D79">
            <v>12</v>
          </cell>
          <cell r="E79">
            <v>1.2081849479426896</v>
          </cell>
        </row>
        <row r="80">
          <cell r="B80" t="str">
            <v>Penn St.</v>
          </cell>
          <cell r="C80">
            <v>70</v>
          </cell>
          <cell r="D80">
            <v>38</v>
          </cell>
          <cell r="E80">
            <v>0.38493908975351931</v>
          </cell>
        </row>
        <row r="81">
          <cell r="B81" t="str">
            <v>Pittsburgh</v>
          </cell>
          <cell r="C81">
            <v>62</v>
          </cell>
          <cell r="D81">
            <v>77</v>
          </cell>
          <cell r="E81">
            <v>-0.55591331960553247</v>
          </cell>
        </row>
        <row r="82">
          <cell r="B82" t="str">
            <v>Purdue</v>
          </cell>
          <cell r="C82">
            <v>63</v>
          </cell>
          <cell r="D82">
            <v>72</v>
          </cell>
          <cell r="E82">
            <v>-0.43830676843565103</v>
          </cell>
        </row>
        <row r="83">
          <cell r="B83" t="str">
            <v>Rice</v>
          </cell>
          <cell r="C83">
            <v>71</v>
          </cell>
          <cell r="D83">
            <v>32</v>
          </cell>
          <cell r="E83">
            <v>0.50254564092340082</v>
          </cell>
        </row>
        <row r="84">
          <cell r="B84" t="str">
            <v>Rutgers</v>
          </cell>
          <cell r="C84">
            <v>63</v>
          </cell>
          <cell r="D84">
            <v>72</v>
          </cell>
          <cell r="E84">
            <v>-0.43830676843565103</v>
          </cell>
        </row>
        <row r="85">
          <cell r="B85" t="str">
            <v>San Diego St.</v>
          </cell>
          <cell r="C85">
            <v>61</v>
          </cell>
          <cell r="D85">
            <v>84</v>
          </cell>
          <cell r="E85">
            <v>-0.67351987077541398</v>
          </cell>
        </row>
        <row r="86">
          <cell r="B86" t="str">
            <v>San Jose St.</v>
          </cell>
          <cell r="C86">
            <v>79</v>
          </cell>
          <cell r="D86">
            <v>10</v>
          </cell>
          <cell r="E86">
            <v>1.4433980502824526</v>
          </cell>
        </row>
        <row r="87">
          <cell r="B87" t="str">
            <v>South Carolina</v>
          </cell>
          <cell r="C87">
            <v>62</v>
          </cell>
          <cell r="D87">
            <v>77</v>
          </cell>
          <cell r="E87">
            <v>-0.55591331960553247</v>
          </cell>
        </row>
        <row r="88">
          <cell r="B88" t="str">
            <v>South Fla.</v>
          </cell>
          <cell r="C88">
            <v>72</v>
          </cell>
          <cell r="D88">
            <v>26</v>
          </cell>
          <cell r="E88">
            <v>0.62015219209328221</v>
          </cell>
        </row>
        <row r="89">
          <cell r="B89" t="str">
            <v>Southern California</v>
          </cell>
          <cell r="C89">
            <v>65</v>
          </cell>
          <cell r="D89">
            <v>66</v>
          </cell>
          <cell r="E89">
            <v>-0.20309366609588808</v>
          </cell>
        </row>
        <row r="90">
          <cell r="B90" t="str">
            <v>SMU</v>
          </cell>
          <cell r="C90">
            <v>63</v>
          </cell>
          <cell r="D90">
            <v>72</v>
          </cell>
          <cell r="E90">
            <v>-0.43830676843565103</v>
          </cell>
        </row>
        <row r="91">
          <cell r="B91" t="str">
            <v>Southern Miss.</v>
          </cell>
          <cell r="C91">
            <v>68</v>
          </cell>
          <cell r="D91">
            <v>49</v>
          </cell>
          <cell r="E91">
            <v>0.14972598741375634</v>
          </cell>
        </row>
        <row r="92">
          <cell r="B92" t="str">
            <v>Stanford</v>
          </cell>
          <cell r="C92">
            <v>61</v>
          </cell>
          <cell r="D92">
            <v>84</v>
          </cell>
          <cell r="E92">
            <v>-0.67351987077541398</v>
          </cell>
        </row>
        <row r="93">
          <cell r="B93" t="str">
            <v>Syracuse</v>
          </cell>
          <cell r="C93">
            <v>59</v>
          </cell>
          <cell r="D93">
            <v>95</v>
          </cell>
          <cell r="E93">
            <v>-0.90873297311517687</v>
          </cell>
        </row>
        <row r="94">
          <cell r="B94" t="str">
            <v>TCU</v>
          </cell>
          <cell r="C94">
            <v>72</v>
          </cell>
          <cell r="D94">
            <v>26</v>
          </cell>
          <cell r="E94">
            <v>0.62015219209328221</v>
          </cell>
        </row>
        <row r="95">
          <cell r="B95" t="str">
            <v>Temple</v>
          </cell>
          <cell r="C95">
            <v>73</v>
          </cell>
          <cell r="D95">
            <v>22</v>
          </cell>
          <cell r="E95">
            <v>0.73775874326316371</v>
          </cell>
        </row>
        <row r="96">
          <cell r="B96" t="str">
            <v>Tennessee</v>
          </cell>
          <cell r="C96">
            <v>69</v>
          </cell>
          <cell r="D96">
            <v>45</v>
          </cell>
          <cell r="E96">
            <v>0.26733253858363781</v>
          </cell>
        </row>
        <row r="97">
          <cell r="B97" t="str">
            <v>Texas</v>
          </cell>
          <cell r="C97">
            <v>50</v>
          </cell>
          <cell r="D97">
            <v>116</v>
          </cell>
          <cell r="E97">
            <v>-1.9671919336441102</v>
          </cell>
        </row>
        <row r="98">
          <cell r="B98" t="str">
            <v>Texas A&amp;M</v>
          </cell>
          <cell r="C98">
            <v>61</v>
          </cell>
          <cell r="D98">
            <v>84</v>
          </cell>
          <cell r="E98">
            <v>-0.67351987077541398</v>
          </cell>
        </row>
        <row r="99">
          <cell r="B99" t="str">
            <v>Texas Tech</v>
          </cell>
          <cell r="C99">
            <v>64</v>
          </cell>
          <cell r="D99">
            <v>68</v>
          </cell>
          <cell r="E99">
            <v>-0.32070021726576953</v>
          </cell>
        </row>
        <row r="100">
          <cell r="B100" t="str">
            <v>Toledo</v>
          </cell>
          <cell r="C100">
            <v>57</v>
          </cell>
          <cell r="D100">
            <v>105</v>
          </cell>
          <cell r="E100">
            <v>-1.1439460754549398</v>
          </cell>
        </row>
        <row r="101">
          <cell r="B101" t="str">
            <v>Troy</v>
          </cell>
          <cell r="C101">
            <v>84</v>
          </cell>
          <cell r="D101">
            <v>4</v>
          </cell>
          <cell r="E101">
            <v>2.0314308061318598</v>
          </cell>
        </row>
        <row r="102">
          <cell r="B102" t="str">
            <v>Tulane</v>
          </cell>
          <cell r="C102">
            <v>70</v>
          </cell>
          <cell r="D102">
            <v>38</v>
          </cell>
          <cell r="E102">
            <v>0.38493908975351931</v>
          </cell>
        </row>
        <row r="103">
          <cell r="B103" t="str">
            <v>Tulsa</v>
          </cell>
          <cell r="C103">
            <v>68</v>
          </cell>
          <cell r="D103">
            <v>49</v>
          </cell>
          <cell r="E103">
            <v>0.14972598741375634</v>
          </cell>
        </row>
        <row r="104">
          <cell r="B104" t="str">
            <v>UAB</v>
          </cell>
          <cell r="C104">
            <v>57</v>
          </cell>
          <cell r="D104">
            <v>105</v>
          </cell>
          <cell r="E104">
            <v>-1.1439460754549398</v>
          </cell>
        </row>
        <row r="105">
          <cell r="B105" t="str">
            <v>UCF</v>
          </cell>
          <cell r="C105">
            <v>64</v>
          </cell>
          <cell r="D105">
            <v>68</v>
          </cell>
          <cell r="E105">
            <v>-0.32070021726576953</v>
          </cell>
        </row>
        <row r="106">
          <cell r="B106" t="str">
            <v>UCLA</v>
          </cell>
          <cell r="C106">
            <v>62</v>
          </cell>
          <cell r="D106">
            <v>77</v>
          </cell>
          <cell r="E106">
            <v>-0.55591331960553247</v>
          </cell>
        </row>
        <row r="107">
          <cell r="B107" t="str">
            <v>UNLV</v>
          </cell>
          <cell r="C107">
            <v>73</v>
          </cell>
          <cell r="D107">
            <v>22</v>
          </cell>
          <cell r="E107">
            <v>0.73775874326316371</v>
          </cell>
        </row>
        <row r="108">
          <cell r="B108" t="str">
            <v>Utah</v>
          </cell>
          <cell r="C108">
            <v>76</v>
          </cell>
          <cell r="D108">
            <v>14</v>
          </cell>
          <cell r="E108">
            <v>1.0905783967728082</v>
          </cell>
        </row>
        <row r="109">
          <cell r="B109" t="str">
            <v>Utah St.</v>
          </cell>
          <cell r="C109">
            <v>72</v>
          </cell>
          <cell r="D109">
            <v>26</v>
          </cell>
          <cell r="E109">
            <v>0.62015219209328221</v>
          </cell>
        </row>
        <row r="110">
          <cell r="B110" t="str">
            <v>UTEP</v>
          </cell>
          <cell r="C110">
            <v>59</v>
          </cell>
          <cell r="D110">
            <v>95</v>
          </cell>
          <cell r="E110">
            <v>-0.90873297311517687</v>
          </cell>
        </row>
        <row r="111">
          <cell r="B111" t="str">
            <v>Vanderbilt</v>
          </cell>
          <cell r="C111">
            <v>60</v>
          </cell>
          <cell r="D111">
            <v>90</v>
          </cell>
          <cell r="E111">
            <v>-0.79112642194529548</v>
          </cell>
        </row>
        <row r="112">
          <cell r="B112" t="str">
            <v>Virginia</v>
          </cell>
          <cell r="C112">
            <v>61</v>
          </cell>
          <cell r="D112">
            <v>84</v>
          </cell>
          <cell r="E112">
            <v>-0.67351987077541398</v>
          </cell>
        </row>
        <row r="113">
          <cell r="B113" t="str">
            <v>Virginia Tech</v>
          </cell>
          <cell r="C113">
            <v>57</v>
          </cell>
          <cell r="D113">
            <v>105</v>
          </cell>
          <cell r="E113">
            <v>-1.1439460754549398</v>
          </cell>
        </row>
        <row r="114">
          <cell r="B114" t="str">
            <v>Wake Forest</v>
          </cell>
          <cell r="C114">
            <v>68</v>
          </cell>
          <cell r="D114">
            <v>49</v>
          </cell>
          <cell r="E114">
            <v>0.14972598741375634</v>
          </cell>
        </row>
        <row r="115">
          <cell r="B115" t="str">
            <v>Washington</v>
          </cell>
          <cell r="C115">
            <v>52</v>
          </cell>
          <cell r="D115">
            <v>113</v>
          </cell>
          <cell r="E115">
            <v>-1.7319788313043472</v>
          </cell>
        </row>
        <row r="116">
          <cell r="B116" t="str">
            <v>Washington St.</v>
          </cell>
          <cell r="C116">
            <v>76</v>
          </cell>
          <cell r="D116">
            <v>14</v>
          </cell>
          <cell r="E116">
            <v>1.0905783967728082</v>
          </cell>
        </row>
        <row r="117">
          <cell r="B117" t="str">
            <v>West Virginia</v>
          </cell>
          <cell r="C117">
            <v>67</v>
          </cell>
          <cell r="D117">
            <v>53</v>
          </cell>
          <cell r="E117">
            <v>3.2119436243874866E-2</v>
          </cell>
        </row>
        <row r="118">
          <cell r="B118" t="str">
            <v>Western Mich.</v>
          </cell>
          <cell r="C118">
            <v>76</v>
          </cell>
          <cell r="D118">
            <v>14</v>
          </cell>
          <cell r="E118">
            <v>1.0905783967728082</v>
          </cell>
        </row>
        <row r="119">
          <cell r="B119" t="str">
            <v>Wisconsin</v>
          </cell>
          <cell r="C119">
            <v>62</v>
          </cell>
          <cell r="D119">
            <v>77</v>
          </cell>
          <cell r="E119">
            <v>-0.55591331960553247</v>
          </cell>
        </row>
        <row r="120">
          <cell r="B120" t="str">
            <v>Wyoming</v>
          </cell>
          <cell r="C120">
            <v>72</v>
          </cell>
          <cell r="D120">
            <v>26</v>
          </cell>
          <cell r="E120">
            <v>0.62015219209328221</v>
          </cell>
        </row>
        <row r="121">
          <cell r="B121" t="str">
            <v>Western Ky.</v>
          </cell>
        </row>
      </sheetData>
      <sheetData sheetId="17">
        <row r="2">
          <cell r="B2" t="str">
            <v>Iowa</v>
          </cell>
          <cell r="C2">
            <v>5</v>
          </cell>
          <cell r="D2">
            <v>6</v>
          </cell>
          <cell r="E2">
            <v>6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0</v>
          </cell>
          <cell r="K2">
            <v>51</v>
          </cell>
          <cell r="L2">
            <v>10.199999999999999</v>
          </cell>
          <cell r="M2">
            <v>4</v>
          </cell>
          <cell r="N2">
            <v>1</v>
          </cell>
          <cell r="O2">
            <v>0</v>
          </cell>
          <cell r="P2">
            <v>1</v>
          </cell>
          <cell r="Q2">
            <v>1.8357762334351526</v>
          </cell>
        </row>
        <row r="3">
          <cell r="B3" t="str">
            <v>TCU</v>
          </cell>
          <cell r="C3">
            <v>6</v>
          </cell>
          <cell r="D3">
            <v>8</v>
          </cell>
          <cell r="E3">
            <v>8</v>
          </cell>
          <cell r="F3">
            <v>0</v>
          </cell>
          <cell r="G3">
            <v>0</v>
          </cell>
          <cell r="H3">
            <v>0</v>
          </cell>
          <cell r="I3">
            <v>2</v>
          </cell>
          <cell r="J3">
            <v>0</v>
          </cell>
          <cell r="K3">
            <v>62</v>
          </cell>
          <cell r="L3">
            <v>10.33</v>
          </cell>
          <cell r="M3">
            <v>6</v>
          </cell>
          <cell r="N3">
            <v>0</v>
          </cell>
          <cell r="O3">
            <v>0</v>
          </cell>
          <cell r="P3">
            <v>2</v>
          </cell>
          <cell r="Q3">
            <v>1.8194559906432104</v>
          </cell>
        </row>
        <row r="4">
          <cell r="B4" t="str">
            <v>Missouri</v>
          </cell>
          <cell r="C4">
            <v>5</v>
          </cell>
          <cell r="D4">
            <v>6</v>
          </cell>
          <cell r="E4">
            <v>5</v>
          </cell>
          <cell r="F4">
            <v>0</v>
          </cell>
          <cell r="G4">
            <v>0</v>
          </cell>
          <cell r="H4">
            <v>0</v>
          </cell>
          <cell r="I4">
            <v>5</v>
          </cell>
          <cell r="J4">
            <v>0</v>
          </cell>
          <cell r="K4">
            <v>56</v>
          </cell>
          <cell r="L4">
            <v>11.2</v>
          </cell>
          <cell r="M4">
            <v>5</v>
          </cell>
          <cell r="N4">
            <v>0</v>
          </cell>
          <cell r="O4">
            <v>0</v>
          </cell>
          <cell r="P4">
            <v>3</v>
          </cell>
          <cell r="Q4">
            <v>1.7102359042663668</v>
          </cell>
        </row>
        <row r="5">
          <cell r="B5" t="str">
            <v>Nebraska</v>
          </cell>
          <cell r="C5">
            <v>5</v>
          </cell>
          <cell r="D5">
            <v>7</v>
          </cell>
          <cell r="E5">
            <v>7</v>
          </cell>
          <cell r="F5">
            <v>0</v>
          </cell>
          <cell r="G5">
            <v>0</v>
          </cell>
          <cell r="H5">
            <v>0</v>
          </cell>
          <cell r="I5">
            <v>5</v>
          </cell>
          <cell r="J5">
            <v>0</v>
          </cell>
          <cell r="K5">
            <v>64</v>
          </cell>
          <cell r="L5">
            <v>12.8</v>
          </cell>
          <cell r="M5">
            <v>5</v>
          </cell>
          <cell r="N5">
            <v>0</v>
          </cell>
          <cell r="O5">
            <v>0</v>
          </cell>
          <cell r="P5">
            <v>4</v>
          </cell>
          <cell r="Q5">
            <v>1.5093713775963098</v>
          </cell>
        </row>
        <row r="6">
          <cell r="B6" t="str">
            <v>Alabama</v>
          </cell>
          <cell r="C6">
            <v>6</v>
          </cell>
          <cell r="D6">
            <v>8</v>
          </cell>
          <cell r="E6">
            <v>8</v>
          </cell>
          <cell r="F6">
            <v>0</v>
          </cell>
          <cell r="G6">
            <v>0</v>
          </cell>
          <cell r="H6">
            <v>0</v>
          </cell>
          <cell r="I6">
            <v>8</v>
          </cell>
          <cell r="J6">
            <v>0</v>
          </cell>
          <cell r="K6">
            <v>80</v>
          </cell>
          <cell r="L6">
            <v>13.33</v>
          </cell>
          <cell r="M6">
            <v>5</v>
          </cell>
          <cell r="N6">
            <v>1</v>
          </cell>
          <cell r="O6">
            <v>0</v>
          </cell>
          <cell r="P6">
            <v>5</v>
          </cell>
          <cell r="Q6">
            <v>1.4428350031368533</v>
          </cell>
        </row>
        <row r="7">
          <cell r="B7" t="str">
            <v>Ohio St.</v>
          </cell>
          <cell r="C7">
            <v>6</v>
          </cell>
          <cell r="D7">
            <v>10</v>
          </cell>
          <cell r="E7">
            <v>9</v>
          </cell>
          <cell r="F7">
            <v>0</v>
          </cell>
          <cell r="G7">
            <v>0</v>
          </cell>
          <cell r="H7">
            <v>0</v>
          </cell>
          <cell r="I7">
            <v>4</v>
          </cell>
          <cell r="J7">
            <v>0</v>
          </cell>
          <cell r="K7">
            <v>81</v>
          </cell>
          <cell r="L7">
            <v>13.5</v>
          </cell>
          <cell r="M7">
            <v>6</v>
          </cell>
          <cell r="N7">
            <v>0</v>
          </cell>
          <cell r="O7">
            <v>0</v>
          </cell>
          <cell r="P7">
            <v>6</v>
          </cell>
          <cell r="Q7">
            <v>1.4214931471781598</v>
          </cell>
        </row>
        <row r="8">
          <cell r="B8" t="str">
            <v>West Virginia</v>
          </cell>
          <cell r="C8">
            <v>5</v>
          </cell>
          <cell r="D8">
            <v>8</v>
          </cell>
          <cell r="E8">
            <v>8</v>
          </cell>
          <cell r="F8">
            <v>0</v>
          </cell>
          <cell r="G8">
            <v>0</v>
          </cell>
          <cell r="H8">
            <v>0</v>
          </cell>
          <cell r="I8">
            <v>4</v>
          </cell>
          <cell r="J8">
            <v>0</v>
          </cell>
          <cell r="K8">
            <v>68</v>
          </cell>
          <cell r="L8">
            <v>13.6</v>
          </cell>
          <cell r="M8">
            <v>4</v>
          </cell>
          <cell r="N8">
            <v>1</v>
          </cell>
          <cell r="O8">
            <v>0</v>
          </cell>
          <cell r="P8">
            <v>7</v>
          </cell>
          <cell r="Q8">
            <v>1.4089391142612813</v>
          </cell>
        </row>
        <row r="9">
          <cell r="B9" t="str">
            <v>UCF</v>
          </cell>
          <cell r="C9">
            <v>5</v>
          </cell>
          <cell r="D9">
            <v>9</v>
          </cell>
          <cell r="E9">
            <v>9</v>
          </cell>
          <cell r="F9">
            <v>0</v>
          </cell>
          <cell r="G9">
            <v>0</v>
          </cell>
          <cell r="H9">
            <v>0</v>
          </cell>
          <cell r="I9">
            <v>2</v>
          </cell>
          <cell r="J9">
            <v>0</v>
          </cell>
          <cell r="K9">
            <v>69</v>
          </cell>
          <cell r="L9">
            <v>13.8</v>
          </cell>
          <cell r="M9">
            <v>3</v>
          </cell>
          <cell r="N9">
            <v>2</v>
          </cell>
          <cell r="O9">
            <v>0</v>
          </cell>
          <cell r="P9">
            <v>8</v>
          </cell>
          <cell r="Q9">
            <v>1.383831048427524</v>
          </cell>
        </row>
        <row r="10">
          <cell r="B10" t="str">
            <v>Rutgers</v>
          </cell>
          <cell r="C10">
            <v>5</v>
          </cell>
          <cell r="D10">
            <v>9</v>
          </cell>
          <cell r="E10">
            <v>9</v>
          </cell>
          <cell r="F10">
            <v>0</v>
          </cell>
          <cell r="G10">
            <v>0</v>
          </cell>
          <cell r="H10">
            <v>0</v>
          </cell>
          <cell r="I10">
            <v>3</v>
          </cell>
          <cell r="J10">
            <v>0</v>
          </cell>
          <cell r="K10">
            <v>72</v>
          </cell>
          <cell r="L10">
            <v>14.4</v>
          </cell>
          <cell r="M10">
            <v>3</v>
          </cell>
          <cell r="N10">
            <v>2</v>
          </cell>
          <cell r="O10">
            <v>0</v>
          </cell>
          <cell r="P10">
            <v>9</v>
          </cell>
          <cell r="Q10">
            <v>1.3085068509262527</v>
          </cell>
        </row>
        <row r="11">
          <cell r="B11" t="str">
            <v>Arizona</v>
          </cell>
          <cell r="C11">
            <v>5</v>
          </cell>
          <cell r="D11">
            <v>8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6</v>
          </cell>
          <cell r="J11">
            <v>1</v>
          </cell>
          <cell r="K11">
            <v>73</v>
          </cell>
          <cell r="L11">
            <v>14.6</v>
          </cell>
          <cell r="M11">
            <v>4</v>
          </cell>
          <cell r="N11">
            <v>1</v>
          </cell>
          <cell r="O11">
            <v>0</v>
          </cell>
          <cell r="P11">
            <v>10</v>
          </cell>
          <cell r="Q11">
            <v>1.2833987850924957</v>
          </cell>
        </row>
        <row r="12">
          <cell r="B12" t="str">
            <v>Boise St.</v>
          </cell>
          <cell r="C12">
            <v>5</v>
          </cell>
          <cell r="D12">
            <v>10</v>
          </cell>
          <cell r="E12">
            <v>8</v>
          </cell>
          <cell r="F12">
            <v>0</v>
          </cell>
          <cell r="G12">
            <v>0</v>
          </cell>
          <cell r="H12">
            <v>0</v>
          </cell>
          <cell r="I12">
            <v>2</v>
          </cell>
          <cell r="J12">
            <v>0</v>
          </cell>
          <cell r="K12">
            <v>74</v>
          </cell>
          <cell r="L12">
            <v>14.8</v>
          </cell>
          <cell r="M12">
            <v>5</v>
          </cell>
          <cell r="N12">
            <v>0</v>
          </cell>
          <cell r="O12">
            <v>0</v>
          </cell>
          <cell r="P12">
            <v>11</v>
          </cell>
          <cell r="Q12">
            <v>1.2582907192587385</v>
          </cell>
        </row>
        <row r="13">
          <cell r="B13" t="str">
            <v>Syracuse</v>
          </cell>
          <cell r="C13">
            <v>5</v>
          </cell>
          <cell r="D13">
            <v>9</v>
          </cell>
          <cell r="E13">
            <v>8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74</v>
          </cell>
          <cell r="L13">
            <v>14.8</v>
          </cell>
          <cell r="M13">
            <v>4</v>
          </cell>
          <cell r="N13">
            <v>1</v>
          </cell>
          <cell r="O13">
            <v>0</v>
          </cell>
          <cell r="P13">
            <v>11</v>
          </cell>
          <cell r="Q13">
            <v>1.2582907192587385</v>
          </cell>
        </row>
        <row r="14">
          <cell r="B14" t="str">
            <v>Arkansas</v>
          </cell>
          <cell r="C14">
            <v>5</v>
          </cell>
          <cell r="D14">
            <v>9</v>
          </cell>
          <cell r="E14">
            <v>9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0</v>
          </cell>
          <cell r="K14">
            <v>75</v>
          </cell>
          <cell r="L14">
            <v>15</v>
          </cell>
          <cell r="M14">
            <v>4</v>
          </cell>
          <cell r="N14">
            <v>1</v>
          </cell>
          <cell r="O14">
            <v>0</v>
          </cell>
          <cell r="P14">
            <v>13</v>
          </cell>
          <cell r="Q14">
            <v>1.2331826534249815</v>
          </cell>
        </row>
        <row r="15">
          <cell r="B15" t="str">
            <v>LSU</v>
          </cell>
          <cell r="C15">
            <v>6</v>
          </cell>
          <cell r="D15">
            <v>12</v>
          </cell>
          <cell r="E15">
            <v>11</v>
          </cell>
          <cell r="F15">
            <v>1</v>
          </cell>
          <cell r="G15">
            <v>0</v>
          </cell>
          <cell r="H15">
            <v>0</v>
          </cell>
          <cell r="I15">
            <v>2</v>
          </cell>
          <cell r="J15">
            <v>0</v>
          </cell>
          <cell r="K15">
            <v>91</v>
          </cell>
          <cell r="L15">
            <v>15.17</v>
          </cell>
          <cell r="M15">
            <v>6</v>
          </cell>
          <cell r="N15">
            <v>0</v>
          </cell>
          <cell r="O15">
            <v>0</v>
          </cell>
          <cell r="P15">
            <v>14</v>
          </cell>
          <cell r="Q15">
            <v>1.2118407974662879</v>
          </cell>
        </row>
        <row r="16">
          <cell r="B16" t="str">
            <v>Utah</v>
          </cell>
          <cell r="C16">
            <v>5</v>
          </cell>
          <cell r="D16">
            <v>9</v>
          </cell>
          <cell r="E16">
            <v>7</v>
          </cell>
          <cell r="F16">
            <v>1</v>
          </cell>
          <cell r="G16">
            <v>0</v>
          </cell>
          <cell r="H16">
            <v>0</v>
          </cell>
          <cell r="I16">
            <v>5</v>
          </cell>
          <cell r="J16">
            <v>0</v>
          </cell>
          <cell r="K16">
            <v>78</v>
          </cell>
          <cell r="L16">
            <v>15.6</v>
          </cell>
          <cell r="M16">
            <v>5</v>
          </cell>
          <cell r="N16">
            <v>0</v>
          </cell>
          <cell r="O16">
            <v>0</v>
          </cell>
          <cell r="P16">
            <v>15</v>
          </cell>
          <cell r="Q16">
            <v>1.15785845592371</v>
          </cell>
        </row>
        <row r="17">
          <cell r="B17" t="str">
            <v>Florida St.</v>
          </cell>
          <cell r="C17">
            <v>6</v>
          </cell>
          <cell r="D17">
            <v>11</v>
          </cell>
          <cell r="E17">
            <v>10</v>
          </cell>
          <cell r="F17">
            <v>0</v>
          </cell>
          <cell r="G17">
            <v>0</v>
          </cell>
          <cell r="H17">
            <v>0</v>
          </cell>
          <cell r="I17">
            <v>6</v>
          </cell>
          <cell r="J17">
            <v>0</v>
          </cell>
          <cell r="K17">
            <v>94</v>
          </cell>
          <cell r="L17">
            <v>15.67</v>
          </cell>
          <cell r="M17">
            <v>5</v>
          </cell>
          <cell r="N17">
            <v>1</v>
          </cell>
          <cell r="O17">
            <v>0</v>
          </cell>
          <cell r="P17">
            <v>16</v>
          </cell>
          <cell r="Q17">
            <v>1.1490706328818949</v>
          </cell>
        </row>
        <row r="18">
          <cell r="B18" t="str">
            <v>California</v>
          </cell>
          <cell r="C18">
            <v>5</v>
          </cell>
          <cell r="D18">
            <v>10</v>
          </cell>
          <cell r="E18">
            <v>10</v>
          </cell>
          <cell r="F18">
            <v>0</v>
          </cell>
          <cell r="G18">
            <v>0</v>
          </cell>
          <cell r="H18">
            <v>0</v>
          </cell>
          <cell r="I18">
            <v>3</v>
          </cell>
          <cell r="J18">
            <v>0</v>
          </cell>
          <cell r="K18">
            <v>79</v>
          </cell>
          <cell r="L18">
            <v>15.8</v>
          </cell>
          <cell r="M18">
            <v>3</v>
          </cell>
          <cell r="N18">
            <v>2</v>
          </cell>
          <cell r="O18">
            <v>0</v>
          </cell>
          <cell r="P18">
            <v>17</v>
          </cell>
          <cell r="Q18">
            <v>1.1327503900899527</v>
          </cell>
        </row>
        <row r="19">
          <cell r="B19" t="str">
            <v>San Diego St.</v>
          </cell>
          <cell r="C19">
            <v>5</v>
          </cell>
          <cell r="D19">
            <v>10</v>
          </cell>
          <cell r="E19">
            <v>10</v>
          </cell>
          <cell r="F19">
            <v>0</v>
          </cell>
          <cell r="G19">
            <v>0</v>
          </cell>
          <cell r="H19">
            <v>0</v>
          </cell>
          <cell r="I19">
            <v>3</v>
          </cell>
          <cell r="J19">
            <v>0</v>
          </cell>
          <cell r="K19">
            <v>79</v>
          </cell>
          <cell r="L19">
            <v>15.8</v>
          </cell>
          <cell r="M19">
            <v>3</v>
          </cell>
          <cell r="N19">
            <v>2</v>
          </cell>
          <cell r="O19">
            <v>0</v>
          </cell>
          <cell r="P19">
            <v>17</v>
          </cell>
          <cell r="Q19">
            <v>1.1327503900899527</v>
          </cell>
        </row>
        <row r="20">
          <cell r="B20" t="str">
            <v>South Fla.</v>
          </cell>
          <cell r="C20">
            <v>5</v>
          </cell>
          <cell r="D20">
            <v>10</v>
          </cell>
          <cell r="E20">
            <v>8</v>
          </cell>
          <cell r="F20">
            <v>0</v>
          </cell>
          <cell r="G20">
            <v>0</v>
          </cell>
          <cell r="H20">
            <v>0</v>
          </cell>
          <cell r="I20">
            <v>4</v>
          </cell>
          <cell r="J20">
            <v>0</v>
          </cell>
          <cell r="K20">
            <v>80</v>
          </cell>
          <cell r="L20">
            <v>16</v>
          </cell>
          <cell r="M20">
            <v>3</v>
          </cell>
          <cell r="N20">
            <v>2</v>
          </cell>
          <cell r="O20">
            <v>0</v>
          </cell>
          <cell r="P20">
            <v>19</v>
          </cell>
          <cell r="Q20">
            <v>1.1076423242561957</v>
          </cell>
        </row>
        <row r="21">
          <cell r="B21" t="str">
            <v>Oregon</v>
          </cell>
          <cell r="C21">
            <v>6</v>
          </cell>
          <cell r="D21">
            <v>12</v>
          </cell>
          <cell r="E21">
            <v>11</v>
          </cell>
          <cell r="F21">
            <v>0</v>
          </cell>
          <cell r="G21">
            <v>0</v>
          </cell>
          <cell r="H21">
            <v>0</v>
          </cell>
          <cell r="I21">
            <v>5</v>
          </cell>
          <cell r="J21">
            <v>0</v>
          </cell>
          <cell r="K21">
            <v>98</v>
          </cell>
          <cell r="L21">
            <v>16.329999999999998</v>
          </cell>
          <cell r="M21">
            <v>6</v>
          </cell>
          <cell r="N21">
            <v>0</v>
          </cell>
          <cell r="O21">
            <v>0</v>
          </cell>
          <cell r="P21">
            <v>20</v>
          </cell>
          <cell r="Q21">
            <v>1.0662140156304967</v>
          </cell>
        </row>
        <row r="22">
          <cell r="B22" t="str">
            <v>Illinois</v>
          </cell>
          <cell r="C22">
            <v>5</v>
          </cell>
          <cell r="D22">
            <v>9</v>
          </cell>
          <cell r="E22">
            <v>7</v>
          </cell>
          <cell r="F22">
            <v>0</v>
          </cell>
          <cell r="G22">
            <v>0</v>
          </cell>
          <cell r="H22">
            <v>0</v>
          </cell>
          <cell r="I22">
            <v>8</v>
          </cell>
          <cell r="J22">
            <v>0</v>
          </cell>
          <cell r="K22">
            <v>85</v>
          </cell>
          <cell r="L22">
            <v>17</v>
          </cell>
          <cell r="M22">
            <v>3</v>
          </cell>
          <cell r="N22">
            <v>2</v>
          </cell>
          <cell r="O22">
            <v>0</v>
          </cell>
          <cell r="P22">
            <v>21</v>
          </cell>
          <cell r="Q22">
            <v>0.98210199508741014</v>
          </cell>
        </row>
        <row r="23">
          <cell r="B23" t="str">
            <v>Mississippi St.</v>
          </cell>
          <cell r="C23">
            <v>6</v>
          </cell>
          <cell r="D23">
            <v>11</v>
          </cell>
          <cell r="E23">
            <v>9</v>
          </cell>
          <cell r="F23">
            <v>0</v>
          </cell>
          <cell r="G23">
            <v>0</v>
          </cell>
          <cell r="H23">
            <v>0</v>
          </cell>
          <cell r="I23">
            <v>10</v>
          </cell>
          <cell r="J23">
            <v>0</v>
          </cell>
          <cell r="K23">
            <v>105</v>
          </cell>
          <cell r="L23">
            <v>17.5</v>
          </cell>
          <cell r="M23">
            <v>4</v>
          </cell>
          <cell r="N23">
            <v>2</v>
          </cell>
          <cell r="O23">
            <v>0</v>
          </cell>
          <cell r="P23">
            <v>22</v>
          </cell>
          <cell r="Q23">
            <v>0.91933183050301726</v>
          </cell>
        </row>
        <row r="24">
          <cell r="B24" t="str">
            <v>Navy</v>
          </cell>
          <cell r="C24">
            <v>5</v>
          </cell>
          <cell r="D24">
            <v>10</v>
          </cell>
          <cell r="E24">
            <v>10</v>
          </cell>
          <cell r="F24">
            <v>0</v>
          </cell>
          <cell r="G24">
            <v>0</v>
          </cell>
          <cell r="H24">
            <v>0</v>
          </cell>
          <cell r="I24">
            <v>6</v>
          </cell>
          <cell r="J24">
            <v>0</v>
          </cell>
          <cell r="K24">
            <v>88</v>
          </cell>
          <cell r="L24">
            <v>17.600000000000001</v>
          </cell>
          <cell r="M24">
            <v>3</v>
          </cell>
          <cell r="N24">
            <v>2</v>
          </cell>
          <cell r="O24">
            <v>0</v>
          </cell>
          <cell r="P24">
            <v>23</v>
          </cell>
          <cell r="Q24">
            <v>0.90677779758613852</v>
          </cell>
        </row>
        <row r="25">
          <cell r="B25" t="str">
            <v>Penn St.</v>
          </cell>
          <cell r="C25">
            <v>6</v>
          </cell>
          <cell r="D25">
            <v>13</v>
          </cell>
          <cell r="E25">
            <v>12</v>
          </cell>
          <cell r="F25">
            <v>0</v>
          </cell>
          <cell r="G25">
            <v>0</v>
          </cell>
          <cell r="H25">
            <v>0</v>
          </cell>
          <cell r="I25">
            <v>6</v>
          </cell>
          <cell r="J25">
            <v>0</v>
          </cell>
          <cell r="K25">
            <v>108</v>
          </cell>
          <cell r="L25">
            <v>18</v>
          </cell>
          <cell r="M25">
            <v>3</v>
          </cell>
          <cell r="N25">
            <v>3</v>
          </cell>
          <cell r="O25">
            <v>0</v>
          </cell>
          <cell r="P25">
            <v>24</v>
          </cell>
          <cell r="Q25">
            <v>0.85656166591862448</v>
          </cell>
        </row>
        <row r="26">
          <cell r="B26" t="str">
            <v>Air Force</v>
          </cell>
          <cell r="C26">
            <v>6</v>
          </cell>
          <cell r="D26">
            <v>14</v>
          </cell>
          <cell r="E26">
            <v>13</v>
          </cell>
          <cell r="F26">
            <v>0</v>
          </cell>
          <cell r="G26">
            <v>0</v>
          </cell>
          <cell r="H26">
            <v>0</v>
          </cell>
          <cell r="I26">
            <v>4</v>
          </cell>
          <cell r="J26">
            <v>0</v>
          </cell>
          <cell r="K26">
            <v>109</v>
          </cell>
          <cell r="L26">
            <v>18.170000000000002</v>
          </cell>
          <cell r="M26">
            <v>5</v>
          </cell>
          <cell r="N26">
            <v>1</v>
          </cell>
          <cell r="O26">
            <v>0</v>
          </cell>
          <cell r="P26">
            <v>25</v>
          </cell>
          <cell r="Q26">
            <v>0.83521980995993073</v>
          </cell>
        </row>
        <row r="27">
          <cell r="B27" t="str">
            <v>Michigan St.</v>
          </cell>
          <cell r="C27">
            <v>6</v>
          </cell>
          <cell r="D27">
            <v>14</v>
          </cell>
          <cell r="E27">
            <v>14</v>
          </cell>
          <cell r="F27">
            <v>0</v>
          </cell>
          <cell r="G27">
            <v>0</v>
          </cell>
          <cell r="H27">
            <v>0</v>
          </cell>
          <cell r="I27">
            <v>4</v>
          </cell>
          <cell r="J27">
            <v>0</v>
          </cell>
          <cell r="K27">
            <v>110</v>
          </cell>
          <cell r="L27">
            <v>18.329999999999998</v>
          </cell>
          <cell r="M27">
            <v>6</v>
          </cell>
          <cell r="N27">
            <v>0</v>
          </cell>
          <cell r="O27">
            <v>0</v>
          </cell>
          <cell r="P27">
            <v>26</v>
          </cell>
          <cell r="Q27">
            <v>0.81513335729292546</v>
          </cell>
        </row>
        <row r="28">
          <cell r="B28" t="str">
            <v>Northwestern</v>
          </cell>
          <cell r="C28">
            <v>6</v>
          </cell>
          <cell r="D28">
            <v>14</v>
          </cell>
          <cell r="E28">
            <v>8</v>
          </cell>
          <cell r="F28">
            <v>0</v>
          </cell>
          <cell r="G28">
            <v>0</v>
          </cell>
          <cell r="H28">
            <v>0</v>
          </cell>
          <cell r="I28">
            <v>6</v>
          </cell>
          <cell r="J28">
            <v>0</v>
          </cell>
          <cell r="K28">
            <v>110</v>
          </cell>
          <cell r="L28">
            <v>18.329999999999998</v>
          </cell>
          <cell r="M28">
            <v>5</v>
          </cell>
          <cell r="N28">
            <v>1</v>
          </cell>
          <cell r="O28">
            <v>0</v>
          </cell>
          <cell r="P28">
            <v>26</v>
          </cell>
          <cell r="Q28">
            <v>0.81513335729292546</v>
          </cell>
        </row>
        <row r="29">
          <cell r="B29" t="str">
            <v>Maryland</v>
          </cell>
          <cell r="C29">
            <v>5</v>
          </cell>
          <cell r="D29">
            <v>11</v>
          </cell>
          <cell r="E29">
            <v>11</v>
          </cell>
          <cell r="F29">
            <v>0</v>
          </cell>
          <cell r="G29">
            <v>0</v>
          </cell>
          <cell r="H29">
            <v>0</v>
          </cell>
          <cell r="I29">
            <v>5</v>
          </cell>
          <cell r="J29">
            <v>0</v>
          </cell>
          <cell r="K29">
            <v>92</v>
          </cell>
          <cell r="L29">
            <v>18.399999999999999</v>
          </cell>
          <cell r="M29">
            <v>4</v>
          </cell>
          <cell r="N29">
            <v>1</v>
          </cell>
          <cell r="O29">
            <v>0</v>
          </cell>
          <cell r="P29">
            <v>28</v>
          </cell>
          <cell r="Q29">
            <v>0.80634553425111044</v>
          </cell>
        </row>
        <row r="30">
          <cell r="B30" t="str">
            <v>Idaho</v>
          </cell>
          <cell r="C30">
            <v>5</v>
          </cell>
          <cell r="D30">
            <v>11</v>
          </cell>
          <cell r="E30">
            <v>10</v>
          </cell>
          <cell r="F30">
            <v>0</v>
          </cell>
          <cell r="G30">
            <v>0</v>
          </cell>
          <cell r="H30">
            <v>0</v>
          </cell>
          <cell r="I30">
            <v>6</v>
          </cell>
          <cell r="J30">
            <v>0</v>
          </cell>
          <cell r="K30">
            <v>94</v>
          </cell>
          <cell r="L30">
            <v>18.8</v>
          </cell>
          <cell r="M30">
            <v>3</v>
          </cell>
          <cell r="N30">
            <v>2</v>
          </cell>
          <cell r="O30">
            <v>0</v>
          </cell>
          <cell r="P30">
            <v>29</v>
          </cell>
          <cell r="Q30">
            <v>0.75612940258359584</v>
          </cell>
        </row>
        <row r="31">
          <cell r="B31" t="str">
            <v>South Carolina</v>
          </cell>
          <cell r="C31">
            <v>5</v>
          </cell>
          <cell r="D31">
            <v>10</v>
          </cell>
          <cell r="E31">
            <v>8</v>
          </cell>
          <cell r="F31">
            <v>0</v>
          </cell>
          <cell r="G31">
            <v>0</v>
          </cell>
          <cell r="H31">
            <v>0</v>
          </cell>
          <cell r="I31">
            <v>8</v>
          </cell>
          <cell r="J31">
            <v>1</v>
          </cell>
          <cell r="K31">
            <v>94</v>
          </cell>
          <cell r="L31">
            <v>18.8</v>
          </cell>
          <cell r="M31">
            <v>4</v>
          </cell>
          <cell r="N31">
            <v>1</v>
          </cell>
          <cell r="O31">
            <v>0</v>
          </cell>
          <cell r="P31">
            <v>29</v>
          </cell>
          <cell r="Q31">
            <v>0.75612940258359584</v>
          </cell>
        </row>
        <row r="32">
          <cell r="B32" t="str">
            <v>Nevada</v>
          </cell>
          <cell r="C32">
            <v>6</v>
          </cell>
          <cell r="D32">
            <v>12</v>
          </cell>
          <cell r="E32">
            <v>11</v>
          </cell>
          <cell r="F32">
            <v>0</v>
          </cell>
          <cell r="G32">
            <v>0</v>
          </cell>
          <cell r="H32">
            <v>0</v>
          </cell>
          <cell r="I32">
            <v>10</v>
          </cell>
          <cell r="J32">
            <v>0</v>
          </cell>
          <cell r="K32">
            <v>113</v>
          </cell>
          <cell r="L32">
            <v>18.829999999999998</v>
          </cell>
          <cell r="M32">
            <v>6</v>
          </cell>
          <cell r="N32">
            <v>0</v>
          </cell>
          <cell r="O32">
            <v>0</v>
          </cell>
          <cell r="P32">
            <v>31</v>
          </cell>
          <cell r="Q32">
            <v>0.75236319270853258</v>
          </cell>
        </row>
        <row r="33">
          <cell r="B33" t="str">
            <v>Louisville</v>
          </cell>
          <cell r="C33">
            <v>5</v>
          </cell>
          <cell r="D33">
            <v>13</v>
          </cell>
          <cell r="E33">
            <v>11</v>
          </cell>
          <cell r="F33">
            <v>0</v>
          </cell>
          <cell r="G33">
            <v>0</v>
          </cell>
          <cell r="H33">
            <v>0</v>
          </cell>
          <cell r="I33">
            <v>2</v>
          </cell>
          <cell r="J33">
            <v>0</v>
          </cell>
          <cell r="K33">
            <v>95</v>
          </cell>
          <cell r="L33">
            <v>19</v>
          </cell>
          <cell r="M33">
            <v>3</v>
          </cell>
          <cell r="N33">
            <v>2</v>
          </cell>
          <cell r="O33">
            <v>0</v>
          </cell>
          <cell r="P33">
            <v>32</v>
          </cell>
          <cell r="Q33">
            <v>0.73102133674983882</v>
          </cell>
        </row>
        <row r="34">
          <cell r="B34" t="str">
            <v>Wisconsin</v>
          </cell>
          <cell r="C34">
            <v>6</v>
          </cell>
          <cell r="D34">
            <v>14</v>
          </cell>
          <cell r="E34">
            <v>12</v>
          </cell>
          <cell r="F34">
            <v>0</v>
          </cell>
          <cell r="G34">
            <v>0</v>
          </cell>
          <cell r="H34">
            <v>0</v>
          </cell>
          <cell r="I34">
            <v>6</v>
          </cell>
          <cell r="J34">
            <v>0</v>
          </cell>
          <cell r="K34">
            <v>114</v>
          </cell>
          <cell r="L34">
            <v>19</v>
          </cell>
          <cell r="M34">
            <v>5</v>
          </cell>
          <cell r="N34">
            <v>1</v>
          </cell>
          <cell r="O34">
            <v>0</v>
          </cell>
          <cell r="P34">
            <v>32</v>
          </cell>
          <cell r="Q34">
            <v>0.73102133674983882</v>
          </cell>
        </row>
        <row r="35">
          <cell r="B35" t="str">
            <v>Cincinnati</v>
          </cell>
          <cell r="C35">
            <v>5</v>
          </cell>
          <cell r="D35">
            <v>13</v>
          </cell>
          <cell r="E35">
            <v>12</v>
          </cell>
          <cell r="F35">
            <v>0</v>
          </cell>
          <cell r="G35">
            <v>0</v>
          </cell>
          <cell r="H35">
            <v>0</v>
          </cell>
          <cell r="I35">
            <v>3</v>
          </cell>
          <cell r="J35">
            <v>0</v>
          </cell>
          <cell r="K35">
            <v>99</v>
          </cell>
          <cell r="L35">
            <v>19.8</v>
          </cell>
          <cell r="M35">
            <v>2</v>
          </cell>
          <cell r="N35">
            <v>3</v>
          </cell>
          <cell r="O35">
            <v>0</v>
          </cell>
          <cell r="P35">
            <v>34</v>
          </cell>
          <cell r="Q35">
            <v>0.63058907341481019</v>
          </cell>
        </row>
        <row r="36">
          <cell r="B36" t="str">
            <v>Baylor</v>
          </cell>
          <cell r="C36">
            <v>6</v>
          </cell>
          <cell r="D36">
            <v>14</v>
          </cell>
          <cell r="E36">
            <v>14</v>
          </cell>
          <cell r="F36">
            <v>0</v>
          </cell>
          <cell r="G36">
            <v>0</v>
          </cell>
          <cell r="H36">
            <v>0</v>
          </cell>
          <cell r="I36">
            <v>7</v>
          </cell>
          <cell r="J36">
            <v>0</v>
          </cell>
          <cell r="K36">
            <v>119</v>
          </cell>
          <cell r="L36">
            <v>19.829999999999998</v>
          </cell>
          <cell r="M36">
            <v>4</v>
          </cell>
          <cell r="N36">
            <v>2</v>
          </cell>
          <cell r="O36">
            <v>0</v>
          </cell>
          <cell r="P36">
            <v>35</v>
          </cell>
          <cell r="Q36">
            <v>0.62682286353974692</v>
          </cell>
        </row>
        <row r="37">
          <cell r="B37" t="str">
            <v>Texas</v>
          </cell>
          <cell r="C37">
            <v>5</v>
          </cell>
          <cell r="D37">
            <v>13</v>
          </cell>
          <cell r="E37">
            <v>13</v>
          </cell>
          <cell r="F37">
            <v>0</v>
          </cell>
          <cell r="G37">
            <v>0</v>
          </cell>
          <cell r="H37">
            <v>0</v>
          </cell>
          <cell r="I37">
            <v>3</v>
          </cell>
          <cell r="J37">
            <v>0</v>
          </cell>
          <cell r="K37">
            <v>100</v>
          </cell>
          <cell r="L37">
            <v>20</v>
          </cell>
          <cell r="M37">
            <v>3</v>
          </cell>
          <cell r="N37">
            <v>2</v>
          </cell>
          <cell r="O37">
            <v>0</v>
          </cell>
          <cell r="P37">
            <v>36</v>
          </cell>
          <cell r="Q37">
            <v>0.60548100758105317</v>
          </cell>
        </row>
        <row r="38">
          <cell r="B38" t="str">
            <v>Florida</v>
          </cell>
          <cell r="C38">
            <v>6</v>
          </cell>
          <cell r="D38">
            <v>14</v>
          </cell>
          <cell r="E38">
            <v>13</v>
          </cell>
          <cell r="F38">
            <v>0</v>
          </cell>
          <cell r="G38">
            <v>0</v>
          </cell>
          <cell r="H38">
            <v>0</v>
          </cell>
          <cell r="I38">
            <v>8</v>
          </cell>
          <cell r="J38">
            <v>0</v>
          </cell>
          <cell r="K38">
            <v>121</v>
          </cell>
          <cell r="L38">
            <v>20.170000000000002</v>
          </cell>
          <cell r="M38">
            <v>4</v>
          </cell>
          <cell r="N38">
            <v>2</v>
          </cell>
          <cell r="O38">
            <v>0</v>
          </cell>
          <cell r="P38">
            <v>37</v>
          </cell>
          <cell r="Q38">
            <v>0.58413915162235941</v>
          </cell>
        </row>
        <row r="39">
          <cell r="B39" t="str">
            <v>Georgia</v>
          </cell>
          <cell r="C39">
            <v>6</v>
          </cell>
          <cell r="D39">
            <v>16</v>
          </cell>
          <cell r="E39">
            <v>15</v>
          </cell>
          <cell r="F39">
            <v>1</v>
          </cell>
          <cell r="G39">
            <v>0</v>
          </cell>
          <cell r="H39">
            <v>0</v>
          </cell>
          <cell r="I39">
            <v>3</v>
          </cell>
          <cell r="J39">
            <v>0</v>
          </cell>
          <cell r="K39">
            <v>122</v>
          </cell>
          <cell r="L39">
            <v>20.329999999999998</v>
          </cell>
          <cell r="M39">
            <v>2</v>
          </cell>
          <cell r="N39">
            <v>4</v>
          </cell>
          <cell r="O39">
            <v>0</v>
          </cell>
          <cell r="P39">
            <v>38</v>
          </cell>
          <cell r="Q39">
            <v>0.56405269895535415</v>
          </cell>
        </row>
        <row r="40">
          <cell r="B40" t="str">
            <v>Kent St.</v>
          </cell>
          <cell r="C40">
            <v>5</v>
          </cell>
          <cell r="D40">
            <v>11</v>
          </cell>
          <cell r="E40">
            <v>11</v>
          </cell>
          <cell r="F40">
            <v>0</v>
          </cell>
          <cell r="G40">
            <v>0</v>
          </cell>
          <cell r="H40">
            <v>0</v>
          </cell>
          <cell r="I40">
            <v>9</v>
          </cell>
          <cell r="J40">
            <v>0</v>
          </cell>
          <cell r="K40">
            <v>104</v>
          </cell>
          <cell r="L40">
            <v>20.8</v>
          </cell>
          <cell r="M40">
            <v>2</v>
          </cell>
          <cell r="N40">
            <v>3</v>
          </cell>
          <cell r="O40">
            <v>0</v>
          </cell>
          <cell r="P40">
            <v>39</v>
          </cell>
          <cell r="Q40">
            <v>0.50504874424602464</v>
          </cell>
        </row>
        <row r="41">
          <cell r="B41" t="str">
            <v>Virginia</v>
          </cell>
          <cell r="C41">
            <v>5</v>
          </cell>
          <cell r="D41">
            <v>12</v>
          </cell>
          <cell r="E41">
            <v>11</v>
          </cell>
          <cell r="F41">
            <v>0</v>
          </cell>
          <cell r="G41">
            <v>0</v>
          </cell>
          <cell r="H41">
            <v>0</v>
          </cell>
          <cell r="I41">
            <v>7</v>
          </cell>
          <cell r="J41">
            <v>0</v>
          </cell>
          <cell r="K41">
            <v>104</v>
          </cell>
          <cell r="L41">
            <v>20.8</v>
          </cell>
          <cell r="M41">
            <v>2</v>
          </cell>
          <cell r="N41">
            <v>3</v>
          </cell>
          <cell r="O41">
            <v>0</v>
          </cell>
          <cell r="P41">
            <v>39</v>
          </cell>
          <cell r="Q41">
            <v>0.50504874424602464</v>
          </cell>
        </row>
        <row r="42">
          <cell r="B42" t="str">
            <v>Miami (FL)</v>
          </cell>
          <cell r="C42">
            <v>5</v>
          </cell>
          <cell r="D42">
            <v>12</v>
          </cell>
          <cell r="E42">
            <v>12</v>
          </cell>
          <cell r="F42">
            <v>0</v>
          </cell>
          <cell r="G42">
            <v>0</v>
          </cell>
          <cell r="H42">
            <v>0</v>
          </cell>
          <cell r="I42">
            <v>7</v>
          </cell>
          <cell r="J42">
            <v>0</v>
          </cell>
          <cell r="K42">
            <v>105</v>
          </cell>
          <cell r="L42">
            <v>21</v>
          </cell>
          <cell r="M42">
            <v>3</v>
          </cell>
          <cell r="N42">
            <v>2</v>
          </cell>
          <cell r="O42">
            <v>0</v>
          </cell>
          <cell r="P42">
            <v>41</v>
          </cell>
          <cell r="Q42">
            <v>0.47994067841226756</v>
          </cell>
        </row>
        <row r="43">
          <cell r="B43" t="str">
            <v>Purdue</v>
          </cell>
          <cell r="C43">
            <v>5</v>
          </cell>
          <cell r="D43">
            <v>13</v>
          </cell>
          <cell r="E43">
            <v>12</v>
          </cell>
          <cell r="F43">
            <v>0</v>
          </cell>
          <cell r="G43">
            <v>0</v>
          </cell>
          <cell r="H43">
            <v>0</v>
          </cell>
          <cell r="I43">
            <v>5</v>
          </cell>
          <cell r="J43">
            <v>0</v>
          </cell>
          <cell r="K43">
            <v>105</v>
          </cell>
          <cell r="L43">
            <v>21</v>
          </cell>
          <cell r="M43">
            <v>3</v>
          </cell>
          <cell r="N43">
            <v>2</v>
          </cell>
          <cell r="O43">
            <v>0</v>
          </cell>
          <cell r="P43">
            <v>41</v>
          </cell>
          <cell r="Q43">
            <v>0.47994067841226756</v>
          </cell>
        </row>
        <row r="44">
          <cell r="B44" t="str">
            <v>Texas A&amp;M</v>
          </cell>
          <cell r="C44">
            <v>5</v>
          </cell>
          <cell r="D44">
            <v>13</v>
          </cell>
          <cell r="E44">
            <v>12</v>
          </cell>
          <cell r="F44">
            <v>0</v>
          </cell>
          <cell r="G44">
            <v>0</v>
          </cell>
          <cell r="H44">
            <v>0</v>
          </cell>
          <cell r="I44">
            <v>5</v>
          </cell>
          <cell r="J44">
            <v>0</v>
          </cell>
          <cell r="K44">
            <v>105</v>
          </cell>
          <cell r="L44">
            <v>21</v>
          </cell>
          <cell r="M44">
            <v>3</v>
          </cell>
          <cell r="N44">
            <v>2</v>
          </cell>
          <cell r="O44">
            <v>0</v>
          </cell>
          <cell r="P44">
            <v>41</v>
          </cell>
          <cell r="Q44">
            <v>0.47994067841226756</v>
          </cell>
        </row>
        <row r="45">
          <cell r="B45" t="str">
            <v>Northern Ill.</v>
          </cell>
          <cell r="C45">
            <v>6</v>
          </cell>
          <cell r="D45">
            <v>14</v>
          </cell>
          <cell r="E45">
            <v>13</v>
          </cell>
          <cell r="F45">
            <v>1</v>
          </cell>
          <cell r="G45">
            <v>0</v>
          </cell>
          <cell r="H45">
            <v>0</v>
          </cell>
          <cell r="I45">
            <v>9</v>
          </cell>
          <cell r="J45">
            <v>0</v>
          </cell>
          <cell r="K45">
            <v>126</v>
          </cell>
          <cell r="L45">
            <v>21</v>
          </cell>
          <cell r="M45">
            <v>4</v>
          </cell>
          <cell r="N45">
            <v>2</v>
          </cell>
          <cell r="O45">
            <v>0</v>
          </cell>
          <cell r="P45">
            <v>41</v>
          </cell>
          <cell r="Q45">
            <v>0.47994067841226756</v>
          </cell>
        </row>
        <row r="46">
          <cell r="B46" t="str">
            <v>North Carolina</v>
          </cell>
          <cell r="C46">
            <v>5</v>
          </cell>
          <cell r="D46">
            <v>12</v>
          </cell>
          <cell r="E46">
            <v>11</v>
          </cell>
          <cell r="F46">
            <v>0</v>
          </cell>
          <cell r="G46">
            <v>0</v>
          </cell>
          <cell r="H46">
            <v>0</v>
          </cell>
          <cell r="I46">
            <v>7</v>
          </cell>
          <cell r="J46">
            <v>1</v>
          </cell>
          <cell r="K46">
            <v>106</v>
          </cell>
          <cell r="L46">
            <v>21.2</v>
          </cell>
          <cell r="M46">
            <v>3</v>
          </cell>
          <cell r="N46">
            <v>2</v>
          </cell>
          <cell r="O46">
            <v>0</v>
          </cell>
          <cell r="P46">
            <v>45</v>
          </cell>
          <cell r="Q46">
            <v>0.45483261257851049</v>
          </cell>
        </row>
        <row r="47">
          <cell r="B47" t="str">
            <v>Auburn</v>
          </cell>
          <cell r="C47">
            <v>6</v>
          </cell>
          <cell r="D47">
            <v>16</v>
          </cell>
          <cell r="E47">
            <v>14</v>
          </cell>
          <cell r="F47">
            <v>0</v>
          </cell>
          <cell r="G47">
            <v>0</v>
          </cell>
          <cell r="H47">
            <v>0</v>
          </cell>
          <cell r="I47">
            <v>6</v>
          </cell>
          <cell r="J47">
            <v>0</v>
          </cell>
          <cell r="K47">
            <v>128</v>
          </cell>
          <cell r="L47">
            <v>21.33</v>
          </cell>
          <cell r="M47">
            <v>6</v>
          </cell>
          <cell r="N47">
            <v>0</v>
          </cell>
          <cell r="O47">
            <v>0</v>
          </cell>
          <cell r="P47">
            <v>46</v>
          </cell>
          <cell r="Q47">
            <v>0.43851236978656849</v>
          </cell>
        </row>
        <row r="48">
          <cell r="B48" t="str">
            <v>Clemson</v>
          </cell>
          <cell r="C48">
            <v>5</v>
          </cell>
          <cell r="D48">
            <v>14</v>
          </cell>
          <cell r="E48">
            <v>13</v>
          </cell>
          <cell r="F48">
            <v>0</v>
          </cell>
          <cell r="G48">
            <v>0</v>
          </cell>
          <cell r="H48">
            <v>0</v>
          </cell>
          <cell r="I48">
            <v>4</v>
          </cell>
          <cell r="J48">
            <v>0</v>
          </cell>
          <cell r="K48">
            <v>109</v>
          </cell>
          <cell r="L48">
            <v>21.8</v>
          </cell>
          <cell r="M48">
            <v>2</v>
          </cell>
          <cell r="N48">
            <v>3</v>
          </cell>
          <cell r="O48">
            <v>0</v>
          </cell>
          <cell r="P48">
            <v>47</v>
          </cell>
          <cell r="Q48">
            <v>0.37950841507723893</v>
          </cell>
        </row>
        <row r="49">
          <cell r="B49" t="str">
            <v>UTEP</v>
          </cell>
          <cell r="C49">
            <v>6</v>
          </cell>
          <cell r="D49">
            <v>16</v>
          </cell>
          <cell r="E49">
            <v>14</v>
          </cell>
          <cell r="F49">
            <v>0</v>
          </cell>
          <cell r="G49">
            <v>0</v>
          </cell>
          <cell r="H49">
            <v>0</v>
          </cell>
          <cell r="I49">
            <v>7</v>
          </cell>
          <cell r="J49">
            <v>0</v>
          </cell>
          <cell r="K49">
            <v>131</v>
          </cell>
          <cell r="L49">
            <v>21.83</v>
          </cell>
          <cell r="M49">
            <v>5</v>
          </cell>
          <cell r="N49">
            <v>1</v>
          </cell>
          <cell r="O49">
            <v>0</v>
          </cell>
          <cell r="P49">
            <v>48</v>
          </cell>
          <cell r="Q49">
            <v>0.37574220520217566</v>
          </cell>
        </row>
        <row r="50">
          <cell r="B50" t="str">
            <v>Vanderbilt</v>
          </cell>
          <cell r="C50">
            <v>5</v>
          </cell>
          <cell r="D50">
            <v>13</v>
          </cell>
          <cell r="E50">
            <v>12</v>
          </cell>
          <cell r="F50">
            <v>0</v>
          </cell>
          <cell r="G50">
            <v>0</v>
          </cell>
          <cell r="H50">
            <v>0</v>
          </cell>
          <cell r="I50">
            <v>6</v>
          </cell>
          <cell r="J50">
            <v>1</v>
          </cell>
          <cell r="K50">
            <v>110</v>
          </cell>
          <cell r="L50">
            <v>22</v>
          </cell>
          <cell r="M50">
            <v>2</v>
          </cell>
          <cell r="N50">
            <v>3</v>
          </cell>
          <cell r="O50">
            <v>0</v>
          </cell>
          <cell r="P50">
            <v>49</v>
          </cell>
          <cell r="Q50">
            <v>0.3544003492434819</v>
          </cell>
        </row>
        <row r="51">
          <cell r="B51" t="str">
            <v>Connecticut</v>
          </cell>
          <cell r="C51">
            <v>6</v>
          </cell>
          <cell r="D51">
            <v>17</v>
          </cell>
          <cell r="E51">
            <v>15</v>
          </cell>
          <cell r="F51">
            <v>0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132</v>
          </cell>
          <cell r="L51">
            <v>22</v>
          </cell>
          <cell r="M51">
            <v>3</v>
          </cell>
          <cell r="N51">
            <v>3</v>
          </cell>
          <cell r="O51">
            <v>0</v>
          </cell>
          <cell r="P51">
            <v>49</v>
          </cell>
          <cell r="Q51">
            <v>0.3544003492434819</v>
          </cell>
        </row>
        <row r="52">
          <cell r="B52" t="str">
            <v>Virginia Tech</v>
          </cell>
          <cell r="C52">
            <v>6</v>
          </cell>
          <cell r="D52">
            <v>16</v>
          </cell>
          <cell r="E52">
            <v>15</v>
          </cell>
          <cell r="F52">
            <v>0</v>
          </cell>
          <cell r="G52">
            <v>0</v>
          </cell>
          <cell r="H52">
            <v>0</v>
          </cell>
          <cell r="I52">
            <v>7</v>
          </cell>
          <cell r="J52">
            <v>0</v>
          </cell>
          <cell r="K52">
            <v>132</v>
          </cell>
          <cell r="L52">
            <v>22</v>
          </cell>
          <cell r="M52">
            <v>4</v>
          </cell>
          <cell r="N52">
            <v>2</v>
          </cell>
          <cell r="O52">
            <v>0</v>
          </cell>
          <cell r="P52">
            <v>49</v>
          </cell>
          <cell r="Q52">
            <v>0.3544003492434819</v>
          </cell>
        </row>
        <row r="53">
          <cell r="B53" t="str">
            <v>Central Mich.</v>
          </cell>
          <cell r="C53">
            <v>6</v>
          </cell>
          <cell r="D53">
            <v>17</v>
          </cell>
          <cell r="E53">
            <v>16</v>
          </cell>
          <cell r="F53">
            <v>0</v>
          </cell>
          <cell r="G53">
            <v>0</v>
          </cell>
          <cell r="H53">
            <v>0</v>
          </cell>
          <cell r="I53">
            <v>5</v>
          </cell>
          <cell r="J53">
            <v>0</v>
          </cell>
          <cell r="K53">
            <v>133</v>
          </cell>
          <cell r="L53">
            <v>22.17</v>
          </cell>
          <cell r="M53">
            <v>2</v>
          </cell>
          <cell r="N53">
            <v>4</v>
          </cell>
          <cell r="O53">
            <v>0</v>
          </cell>
          <cell r="P53">
            <v>52</v>
          </cell>
          <cell r="Q53">
            <v>0.33305849328478815</v>
          </cell>
        </row>
        <row r="54">
          <cell r="B54" t="str">
            <v>North Carolina St.</v>
          </cell>
          <cell r="C54">
            <v>6</v>
          </cell>
          <cell r="D54">
            <v>19</v>
          </cell>
          <cell r="E54">
            <v>14</v>
          </cell>
          <cell r="F54">
            <v>1</v>
          </cell>
          <cell r="G54">
            <v>0</v>
          </cell>
          <cell r="H54">
            <v>0</v>
          </cell>
          <cell r="I54">
            <v>1</v>
          </cell>
          <cell r="J54">
            <v>0</v>
          </cell>
          <cell r="K54">
            <v>133</v>
          </cell>
          <cell r="L54">
            <v>22.17</v>
          </cell>
          <cell r="M54">
            <v>5</v>
          </cell>
          <cell r="N54">
            <v>1</v>
          </cell>
          <cell r="O54">
            <v>0</v>
          </cell>
          <cell r="P54">
            <v>52</v>
          </cell>
          <cell r="Q54">
            <v>0.33305849328478815</v>
          </cell>
        </row>
        <row r="55">
          <cell r="B55" t="str">
            <v>Arizona St.</v>
          </cell>
          <cell r="C55">
            <v>6</v>
          </cell>
          <cell r="D55">
            <v>16</v>
          </cell>
          <cell r="E55">
            <v>16</v>
          </cell>
          <cell r="F55">
            <v>0</v>
          </cell>
          <cell r="G55">
            <v>0</v>
          </cell>
          <cell r="H55">
            <v>0</v>
          </cell>
          <cell r="I55">
            <v>8</v>
          </cell>
          <cell r="J55">
            <v>0</v>
          </cell>
          <cell r="K55">
            <v>136</v>
          </cell>
          <cell r="L55">
            <v>22.67</v>
          </cell>
          <cell r="M55">
            <v>3</v>
          </cell>
          <cell r="N55">
            <v>3</v>
          </cell>
          <cell r="O55">
            <v>0</v>
          </cell>
          <cell r="P55">
            <v>54</v>
          </cell>
          <cell r="Q55">
            <v>0.27028832870039532</v>
          </cell>
        </row>
        <row r="56">
          <cell r="B56" t="str">
            <v>Southern Miss.</v>
          </cell>
          <cell r="C56">
            <v>6</v>
          </cell>
          <cell r="D56">
            <v>17</v>
          </cell>
          <cell r="E56">
            <v>15</v>
          </cell>
          <cell r="F56">
            <v>0</v>
          </cell>
          <cell r="G56">
            <v>0</v>
          </cell>
          <cell r="H56">
            <v>0</v>
          </cell>
          <cell r="I56">
            <v>5</v>
          </cell>
          <cell r="J56">
            <v>2</v>
          </cell>
          <cell r="K56">
            <v>136</v>
          </cell>
          <cell r="L56">
            <v>22.67</v>
          </cell>
          <cell r="M56">
            <v>4</v>
          </cell>
          <cell r="N56">
            <v>2</v>
          </cell>
          <cell r="O56">
            <v>0</v>
          </cell>
          <cell r="P56">
            <v>54</v>
          </cell>
          <cell r="Q56">
            <v>0.27028832870039532</v>
          </cell>
        </row>
        <row r="57">
          <cell r="B57" t="str">
            <v>Oklahoma</v>
          </cell>
          <cell r="C57">
            <v>5</v>
          </cell>
          <cell r="D57">
            <v>13</v>
          </cell>
          <cell r="E57">
            <v>12</v>
          </cell>
          <cell r="F57">
            <v>0</v>
          </cell>
          <cell r="G57">
            <v>0</v>
          </cell>
          <cell r="H57">
            <v>0</v>
          </cell>
          <cell r="I57">
            <v>8</v>
          </cell>
          <cell r="J57">
            <v>0</v>
          </cell>
          <cell r="K57">
            <v>114</v>
          </cell>
          <cell r="L57">
            <v>22.8</v>
          </cell>
          <cell r="M57">
            <v>5</v>
          </cell>
          <cell r="N57">
            <v>0</v>
          </cell>
          <cell r="O57">
            <v>0</v>
          </cell>
          <cell r="P57">
            <v>56</v>
          </cell>
          <cell r="Q57">
            <v>0.25396808590845332</v>
          </cell>
        </row>
        <row r="58">
          <cell r="B58" t="str">
            <v>Pittsburgh</v>
          </cell>
          <cell r="C58">
            <v>5</v>
          </cell>
          <cell r="D58">
            <v>13</v>
          </cell>
          <cell r="E58">
            <v>12</v>
          </cell>
          <cell r="F58">
            <v>0</v>
          </cell>
          <cell r="G58">
            <v>0</v>
          </cell>
          <cell r="H58">
            <v>0</v>
          </cell>
          <cell r="I58">
            <v>8</v>
          </cell>
          <cell r="J58">
            <v>0</v>
          </cell>
          <cell r="K58">
            <v>114</v>
          </cell>
          <cell r="L58">
            <v>22.8</v>
          </cell>
          <cell r="M58">
            <v>2</v>
          </cell>
          <cell r="N58">
            <v>3</v>
          </cell>
          <cell r="O58">
            <v>0</v>
          </cell>
          <cell r="P58">
            <v>56</v>
          </cell>
          <cell r="Q58">
            <v>0.25396808590845332</v>
          </cell>
        </row>
        <row r="59">
          <cell r="B59" t="str">
            <v>Temple</v>
          </cell>
          <cell r="C59">
            <v>6</v>
          </cell>
          <cell r="D59">
            <v>15</v>
          </cell>
          <cell r="E59">
            <v>15</v>
          </cell>
          <cell r="F59">
            <v>0</v>
          </cell>
          <cell r="G59">
            <v>0</v>
          </cell>
          <cell r="H59">
            <v>0</v>
          </cell>
          <cell r="I59">
            <v>11</v>
          </cell>
          <cell r="J59">
            <v>0</v>
          </cell>
          <cell r="K59">
            <v>138</v>
          </cell>
          <cell r="L59">
            <v>23</v>
          </cell>
          <cell r="M59">
            <v>4</v>
          </cell>
          <cell r="N59">
            <v>2</v>
          </cell>
          <cell r="O59">
            <v>0</v>
          </cell>
          <cell r="P59">
            <v>58</v>
          </cell>
          <cell r="Q59">
            <v>0.22886002007469627</v>
          </cell>
        </row>
        <row r="60">
          <cell r="B60" t="str">
            <v>Ohio</v>
          </cell>
          <cell r="C60">
            <v>6</v>
          </cell>
          <cell r="D60">
            <v>17</v>
          </cell>
          <cell r="E60">
            <v>11</v>
          </cell>
          <cell r="F60">
            <v>3</v>
          </cell>
          <cell r="G60">
            <v>0</v>
          </cell>
          <cell r="H60">
            <v>0</v>
          </cell>
          <cell r="I60">
            <v>6</v>
          </cell>
          <cell r="J60">
            <v>1</v>
          </cell>
          <cell r="K60">
            <v>139</v>
          </cell>
          <cell r="L60">
            <v>23.17</v>
          </cell>
          <cell r="M60">
            <v>3</v>
          </cell>
          <cell r="N60">
            <v>3</v>
          </cell>
          <cell r="O60">
            <v>0</v>
          </cell>
          <cell r="P60">
            <v>59</v>
          </cell>
          <cell r="Q60">
            <v>0.20751816411600249</v>
          </cell>
        </row>
        <row r="61">
          <cell r="B61" t="str">
            <v>Notre Dame</v>
          </cell>
          <cell r="C61">
            <v>6</v>
          </cell>
          <cell r="D61">
            <v>16</v>
          </cell>
          <cell r="E61">
            <v>14</v>
          </cell>
          <cell r="F61">
            <v>1</v>
          </cell>
          <cell r="G61">
            <v>0</v>
          </cell>
          <cell r="H61">
            <v>0</v>
          </cell>
          <cell r="I61">
            <v>9</v>
          </cell>
          <cell r="J61">
            <v>1</v>
          </cell>
          <cell r="K61">
            <v>141</v>
          </cell>
          <cell r="L61">
            <v>23.5</v>
          </cell>
          <cell r="M61">
            <v>3</v>
          </cell>
          <cell r="N61">
            <v>3</v>
          </cell>
          <cell r="O61">
            <v>0</v>
          </cell>
          <cell r="P61">
            <v>60</v>
          </cell>
          <cell r="Q61">
            <v>0.16608985549030345</v>
          </cell>
        </row>
        <row r="62">
          <cell r="B62" t="str">
            <v>Stanford</v>
          </cell>
          <cell r="C62">
            <v>6</v>
          </cell>
          <cell r="D62">
            <v>18</v>
          </cell>
          <cell r="E62">
            <v>17</v>
          </cell>
          <cell r="F62">
            <v>1</v>
          </cell>
          <cell r="G62">
            <v>0</v>
          </cell>
          <cell r="H62">
            <v>0</v>
          </cell>
          <cell r="I62">
            <v>5</v>
          </cell>
          <cell r="J62">
            <v>0</v>
          </cell>
          <cell r="K62">
            <v>142</v>
          </cell>
          <cell r="L62">
            <v>23.67</v>
          </cell>
          <cell r="M62">
            <v>5</v>
          </cell>
          <cell r="N62">
            <v>1</v>
          </cell>
          <cell r="O62">
            <v>0</v>
          </cell>
          <cell r="P62">
            <v>61</v>
          </cell>
          <cell r="Q62">
            <v>0.14474799953160969</v>
          </cell>
        </row>
        <row r="63">
          <cell r="B63" t="str">
            <v>Army</v>
          </cell>
          <cell r="C63">
            <v>6</v>
          </cell>
          <cell r="D63">
            <v>20</v>
          </cell>
          <cell r="E63">
            <v>15</v>
          </cell>
          <cell r="F63">
            <v>3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144</v>
          </cell>
          <cell r="L63">
            <v>24</v>
          </cell>
          <cell r="M63">
            <v>4</v>
          </cell>
          <cell r="N63">
            <v>2</v>
          </cell>
          <cell r="O63">
            <v>0</v>
          </cell>
          <cell r="P63">
            <v>62</v>
          </cell>
          <cell r="Q63">
            <v>0.10331969090591063</v>
          </cell>
        </row>
        <row r="64">
          <cell r="B64" t="str">
            <v>Colorado</v>
          </cell>
          <cell r="C64">
            <v>5</v>
          </cell>
          <cell r="D64">
            <v>14</v>
          </cell>
          <cell r="E64">
            <v>14</v>
          </cell>
          <cell r="F64">
            <v>0</v>
          </cell>
          <cell r="G64">
            <v>0</v>
          </cell>
          <cell r="H64">
            <v>0</v>
          </cell>
          <cell r="I64">
            <v>7</v>
          </cell>
          <cell r="J64">
            <v>1</v>
          </cell>
          <cell r="K64">
            <v>121</v>
          </cell>
          <cell r="L64">
            <v>24.2</v>
          </cell>
          <cell r="M64">
            <v>3</v>
          </cell>
          <cell r="N64">
            <v>2</v>
          </cell>
          <cell r="O64">
            <v>0</v>
          </cell>
          <cell r="P64">
            <v>63</v>
          </cell>
          <cell r="Q64">
            <v>7.8211625072153595E-2</v>
          </cell>
        </row>
        <row r="65">
          <cell r="B65" t="str">
            <v>Georgia Tech</v>
          </cell>
          <cell r="C65">
            <v>6</v>
          </cell>
          <cell r="D65">
            <v>19</v>
          </cell>
          <cell r="E65">
            <v>19</v>
          </cell>
          <cell r="F65">
            <v>0</v>
          </cell>
          <cell r="G65">
            <v>0</v>
          </cell>
          <cell r="H65">
            <v>0</v>
          </cell>
          <cell r="I65">
            <v>5</v>
          </cell>
          <cell r="J65">
            <v>0</v>
          </cell>
          <cell r="K65">
            <v>148</v>
          </cell>
          <cell r="L65">
            <v>24.67</v>
          </cell>
          <cell r="M65">
            <v>4</v>
          </cell>
          <cell r="N65">
            <v>2</v>
          </cell>
          <cell r="O65">
            <v>0</v>
          </cell>
          <cell r="P65">
            <v>64</v>
          </cell>
          <cell r="Q65">
            <v>1.9207670362824038E-2</v>
          </cell>
        </row>
        <row r="66">
          <cell r="B66" t="str">
            <v>Louisiana Tech</v>
          </cell>
          <cell r="C66">
            <v>6</v>
          </cell>
          <cell r="D66">
            <v>17</v>
          </cell>
          <cell r="E66">
            <v>16</v>
          </cell>
          <cell r="F66">
            <v>0</v>
          </cell>
          <cell r="G66">
            <v>0</v>
          </cell>
          <cell r="H66">
            <v>0</v>
          </cell>
          <cell r="I66">
            <v>11</v>
          </cell>
          <cell r="J66">
            <v>0</v>
          </cell>
          <cell r="K66">
            <v>151</v>
          </cell>
          <cell r="L66">
            <v>25.17</v>
          </cell>
          <cell r="M66">
            <v>2</v>
          </cell>
          <cell r="N66">
            <v>4</v>
          </cell>
          <cell r="O66">
            <v>0</v>
          </cell>
          <cell r="P66">
            <v>65</v>
          </cell>
          <cell r="Q66">
            <v>-4.3562494221568784E-2</v>
          </cell>
        </row>
        <row r="67">
          <cell r="B67" t="str">
            <v>Boston College</v>
          </cell>
          <cell r="C67">
            <v>5</v>
          </cell>
          <cell r="D67">
            <v>13</v>
          </cell>
          <cell r="E67">
            <v>13</v>
          </cell>
          <cell r="F67">
            <v>0</v>
          </cell>
          <cell r="G67">
            <v>0</v>
          </cell>
          <cell r="H67">
            <v>0</v>
          </cell>
          <cell r="I67">
            <v>12</v>
          </cell>
          <cell r="J67">
            <v>0</v>
          </cell>
          <cell r="K67">
            <v>127</v>
          </cell>
          <cell r="L67">
            <v>25.4</v>
          </cell>
          <cell r="M67">
            <v>2</v>
          </cell>
          <cell r="N67">
            <v>3</v>
          </cell>
          <cell r="O67">
            <v>0</v>
          </cell>
          <cell r="P67">
            <v>66</v>
          </cell>
          <cell r="Q67">
            <v>-7.2436769930389083E-2</v>
          </cell>
        </row>
        <row r="68">
          <cell r="B68" t="str">
            <v>Kansas St.</v>
          </cell>
          <cell r="C68">
            <v>5</v>
          </cell>
          <cell r="D68">
            <v>14</v>
          </cell>
          <cell r="E68">
            <v>13</v>
          </cell>
          <cell r="F68">
            <v>0</v>
          </cell>
          <cell r="G68">
            <v>0</v>
          </cell>
          <cell r="H68">
            <v>0</v>
          </cell>
          <cell r="I68">
            <v>10</v>
          </cell>
          <cell r="J68">
            <v>0</v>
          </cell>
          <cell r="K68">
            <v>127</v>
          </cell>
          <cell r="L68">
            <v>25.4</v>
          </cell>
          <cell r="M68">
            <v>4</v>
          </cell>
          <cell r="N68">
            <v>1</v>
          </cell>
          <cell r="O68">
            <v>0</v>
          </cell>
          <cell r="P68">
            <v>66</v>
          </cell>
          <cell r="Q68">
            <v>-7.2436769930389083E-2</v>
          </cell>
        </row>
        <row r="69">
          <cell r="B69" t="str">
            <v>SMU</v>
          </cell>
          <cell r="C69">
            <v>6</v>
          </cell>
          <cell r="D69">
            <v>21</v>
          </cell>
          <cell r="E69">
            <v>19</v>
          </cell>
          <cell r="F69">
            <v>1</v>
          </cell>
          <cell r="G69">
            <v>0</v>
          </cell>
          <cell r="H69">
            <v>0</v>
          </cell>
          <cell r="I69">
            <v>2</v>
          </cell>
          <cell r="J69">
            <v>0</v>
          </cell>
          <cell r="K69">
            <v>153</v>
          </cell>
          <cell r="L69">
            <v>25.5</v>
          </cell>
          <cell r="M69">
            <v>4</v>
          </cell>
          <cell r="N69">
            <v>2</v>
          </cell>
          <cell r="O69">
            <v>0</v>
          </cell>
          <cell r="P69">
            <v>68</v>
          </cell>
          <cell r="Q69">
            <v>-8.499080284726783E-2</v>
          </cell>
        </row>
        <row r="70">
          <cell r="B70" t="str">
            <v>UCLA</v>
          </cell>
          <cell r="C70">
            <v>6</v>
          </cell>
          <cell r="D70">
            <v>19</v>
          </cell>
          <cell r="E70">
            <v>17</v>
          </cell>
          <cell r="F70">
            <v>1</v>
          </cell>
          <cell r="G70">
            <v>0</v>
          </cell>
          <cell r="H70">
            <v>0</v>
          </cell>
          <cell r="I70">
            <v>7</v>
          </cell>
          <cell r="J70">
            <v>0</v>
          </cell>
          <cell r="K70">
            <v>154</v>
          </cell>
          <cell r="L70">
            <v>25.67</v>
          </cell>
          <cell r="M70">
            <v>3</v>
          </cell>
          <cell r="N70">
            <v>3</v>
          </cell>
          <cell r="O70">
            <v>0</v>
          </cell>
          <cell r="P70">
            <v>69</v>
          </cell>
          <cell r="Q70">
            <v>-0.1063326588059616</v>
          </cell>
        </row>
        <row r="71">
          <cell r="B71" t="str">
            <v>Buffalo</v>
          </cell>
          <cell r="C71">
            <v>5</v>
          </cell>
          <cell r="D71">
            <v>17</v>
          </cell>
          <cell r="E71">
            <v>15</v>
          </cell>
          <cell r="F71">
            <v>0</v>
          </cell>
          <cell r="G71">
            <v>0</v>
          </cell>
          <cell r="H71">
            <v>0</v>
          </cell>
          <cell r="I71">
            <v>4</v>
          </cell>
          <cell r="J71">
            <v>0</v>
          </cell>
          <cell r="K71">
            <v>129</v>
          </cell>
          <cell r="L71">
            <v>25.8</v>
          </cell>
          <cell r="M71">
            <v>2</v>
          </cell>
          <cell r="N71">
            <v>3</v>
          </cell>
          <cell r="O71">
            <v>0</v>
          </cell>
          <cell r="P71">
            <v>70</v>
          </cell>
          <cell r="Q71">
            <v>-0.12265290159790361</v>
          </cell>
        </row>
        <row r="72">
          <cell r="B72" t="str">
            <v>Southern California</v>
          </cell>
          <cell r="C72">
            <v>6</v>
          </cell>
          <cell r="D72">
            <v>19</v>
          </cell>
          <cell r="E72">
            <v>15</v>
          </cell>
          <cell r="F72">
            <v>0</v>
          </cell>
          <cell r="G72">
            <v>0</v>
          </cell>
          <cell r="H72">
            <v>0</v>
          </cell>
          <cell r="I72">
            <v>9</v>
          </cell>
          <cell r="J72">
            <v>0</v>
          </cell>
          <cell r="K72">
            <v>156</v>
          </cell>
          <cell r="L72">
            <v>26</v>
          </cell>
          <cell r="M72">
            <v>4</v>
          </cell>
          <cell r="N72">
            <v>2</v>
          </cell>
          <cell r="O72">
            <v>0</v>
          </cell>
          <cell r="P72">
            <v>71</v>
          </cell>
          <cell r="Q72">
            <v>-0.14776096743166064</v>
          </cell>
        </row>
        <row r="73">
          <cell r="B73" t="str">
            <v>Fla. Atlantic</v>
          </cell>
          <cell r="C73">
            <v>5</v>
          </cell>
          <cell r="D73">
            <v>16</v>
          </cell>
          <cell r="E73">
            <v>15</v>
          </cell>
          <cell r="F73">
            <v>1</v>
          </cell>
          <cell r="G73">
            <v>0</v>
          </cell>
          <cell r="H73">
            <v>0</v>
          </cell>
          <cell r="I73">
            <v>6</v>
          </cell>
          <cell r="J73">
            <v>1</v>
          </cell>
          <cell r="K73">
            <v>133</v>
          </cell>
          <cell r="L73">
            <v>26.6</v>
          </cell>
          <cell r="M73">
            <v>1</v>
          </cell>
          <cell r="N73">
            <v>4</v>
          </cell>
          <cell r="O73">
            <v>0</v>
          </cell>
          <cell r="P73">
            <v>72</v>
          </cell>
          <cell r="Q73">
            <v>-0.22308516493293221</v>
          </cell>
        </row>
        <row r="74">
          <cell r="B74" t="str">
            <v>Kansas</v>
          </cell>
          <cell r="C74">
            <v>5</v>
          </cell>
          <cell r="D74">
            <v>16</v>
          </cell>
          <cell r="E74">
            <v>14</v>
          </cell>
          <cell r="F74">
            <v>1</v>
          </cell>
          <cell r="G74">
            <v>0</v>
          </cell>
          <cell r="H74">
            <v>0</v>
          </cell>
          <cell r="I74">
            <v>7</v>
          </cell>
          <cell r="J74">
            <v>0</v>
          </cell>
          <cell r="K74">
            <v>133</v>
          </cell>
          <cell r="L74">
            <v>26.6</v>
          </cell>
          <cell r="M74">
            <v>2</v>
          </cell>
          <cell r="N74">
            <v>3</v>
          </cell>
          <cell r="O74">
            <v>0</v>
          </cell>
          <cell r="P74">
            <v>72</v>
          </cell>
          <cell r="Q74">
            <v>-0.22308516493293221</v>
          </cell>
        </row>
        <row r="75">
          <cell r="B75" t="str">
            <v>North Texas</v>
          </cell>
          <cell r="C75">
            <v>6</v>
          </cell>
          <cell r="D75">
            <v>20</v>
          </cell>
          <cell r="E75">
            <v>19</v>
          </cell>
          <cell r="F75">
            <v>0</v>
          </cell>
          <cell r="G75">
            <v>0</v>
          </cell>
          <cell r="H75">
            <v>0</v>
          </cell>
          <cell r="I75">
            <v>7</v>
          </cell>
          <cell r="J75">
            <v>0</v>
          </cell>
          <cell r="K75">
            <v>160</v>
          </cell>
          <cell r="L75">
            <v>26.67</v>
          </cell>
          <cell r="M75">
            <v>1</v>
          </cell>
          <cell r="N75">
            <v>5</v>
          </cell>
          <cell r="O75">
            <v>0</v>
          </cell>
          <cell r="P75">
            <v>74</v>
          </cell>
          <cell r="Q75">
            <v>-0.23187298797474723</v>
          </cell>
        </row>
        <row r="76">
          <cell r="B76" t="str">
            <v>Michigan</v>
          </cell>
          <cell r="C76">
            <v>6</v>
          </cell>
          <cell r="D76">
            <v>21</v>
          </cell>
          <cell r="E76">
            <v>20</v>
          </cell>
          <cell r="F76">
            <v>0</v>
          </cell>
          <cell r="G76">
            <v>0</v>
          </cell>
          <cell r="H76">
            <v>0</v>
          </cell>
          <cell r="I76">
            <v>5</v>
          </cell>
          <cell r="J76">
            <v>0</v>
          </cell>
          <cell r="K76">
            <v>161</v>
          </cell>
          <cell r="L76">
            <v>26.83</v>
          </cell>
          <cell r="M76">
            <v>5</v>
          </cell>
          <cell r="N76">
            <v>1</v>
          </cell>
          <cell r="O76">
            <v>0</v>
          </cell>
          <cell r="P76">
            <v>75</v>
          </cell>
          <cell r="Q76">
            <v>-0.25195944064175252</v>
          </cell>
        </row>
        <row r="77">
          <cell r="B77" t="str">
            <v>Hawaii</v>
          </cell>
          <cell r="C77">
            <v>6</v>
          </cell>
          <cell r="D77">
            <v>22</v>
          </cell>
          <cell r="E77">
            <v>17</v>
          </cell>
          <cell r="F77">
            <v>3</v>
          </cell>
          <cell r="G77">
            <v>0</v>
          </cell>
          <cell r="H77">
            <v>0</v>
          </cell>
          <cell r="I77">
            <v>2</v>
          </cell>
          <cell r="J77">
            <v>1</v>
          </cell>
          <cell r="K77">
            <v>163</v>
          </cell>
          <cell r="L77">
            <v>27.17</v>
          </cell>
          <cell r="M77">
            <v>4</v>
          </cell>
          <cell r="N77">
            <v>2</v>
          </cell>
          <cell r="O77">
            <v>0</v>
          </cell>
          <cell r="P77">
            <v>76</v>
          </cell>
          <cell r="Q77">
            <v>-0.29464315255914009</v>
          </cell>
        </row>
        <row r="78">
          <cell r="B78" t="str">
            <v>Middle Tenn.</v>
          </cell>
          <cell r="C78">
            <v>5</v>
          </cell>
          <cell r="D78">
            <v>18</v>
          </cell>
          <cell r="E78">
            <v>17</v>
          </cell>
          <cell r="F78">
            <v>0</v>
          </cell>
          <cell r="G78">
            <v>0</v>
          </cell>
          <cell r="H78">
            <v>0</v>
          </cell>
          <cell r="I78">
            <v>4</v>
          </cell>
          <cell r="J78">
            <v>0</v>
          </cell>
          <cell r="K78">
            <v>137</v>
          </cell>
          <cell r="L78">
            <v>27.4</v>
          </cell>
          <cell r="M78">
            <v>2</v>
          </cell>
          <cell r="N78">
            <v>3</v>
          </cell>
          <cell r="O78">
            <v>0</v>
          </cell>
          <cell r="P78">
            <v>77</v>
          </cell>
          <cell r="Q78">
            <v>-0.32351742826796037</v>
          </cell>
        </row>
        <row r="79">
          <cell r="B79" t="str">
            <v>BYU</v>
          </cell>
          <cell r="C79">
            <v>6</v>
          </cell>
          <cell r="D79">
            <v>21</v>
          </cell>
          <cell r="E79">
            <v>21</v>
          </cell>
          <cell r="F79">
            <v>0</v>
          </cell>
          <cell r="G79">
            <v>0</v>
          </cell>
          <cell r="H79">
            <v>0</v>
          </cell>
          <cell r="I79">
            <v>6</v>
          </cell>
          <cell r="J79">
            <v>0</v>
          </cell>
          <cell r="K79">
            <v>165</v>
          </cell>
          <cell r="L79">
            <v>27.5</v>
          </cell>
          <cell r="M79">
            <v>2</v>
          </cell>
          <cell r="N79">
            <v>4</v>
          </cell>
          <cell r="O79">
            <v>0</v>
          </cell>
          <cell r="P79">
            <v>78</v>
          </cell>
          <cell r="Q79">
            <v>-0.3360714611848391</v>
          </cell>
        </row>
        <row r="80">
          <cell r="B80" t="str">
            <v>Tennessee</v>
          </cell>
          <cell r="C80">
            <v>6</v>
          </cell>
          <cell r="D80">
            <v>20</v>
          </cell>
          <cell r="E80">
            <v>17</v>
          </cell>
          <cell r="F80">
            <v>2</v>
          </cell>
          <cell r="G80">
            <v>0</v>
          </cell>
          <cell r="H80">
            <v>0</v>
          </cell>
          <cell r="I80">
            <v>8</v>
          </cell>
          <cell r="J80">
            <v>0</v>
          </cell>
          <cell r="K80">
            <v>165</v>
          </cell>
          <cell r="L80">
            <v>27.5</v>
          </cell>
          <cell r="M80">
            <v>2</v>
          </cell>
          <cell r="N80">
            <v>4</v>
          </cell>
          <cell r="O80">
            <v>0</v>
          </cell>
          <cell r="P80">
            <v>78</v>
          </cell>
          <cell r="Q80">
            <v>-0.3360714611848391</v>
          </cell>
        </row>
        <row r="81">
          <cell r="B81" t="str">
            <v>Indiana</v>
          </cell>
          <cell r="C81">
            <v>5</v>
          </cell>
          <cell r="D81">
            <v>18</v>
          </cell>
          <cell r="E81">
            <v>18</v>
          </cell>
          <cell r="F81">
            <v>0</v>
          </cell>
          <cell r="G81">
            <v>0</v>
          </cell>
          <cell r="H81">
            <v>0</v>
          </cell>
          <cell r="I81">
            <v>4</v>
          </cell>
          <cell r="J81">
            <v>0</v>
          </cell>
          <cell r="K81">
            <v>138</v>
          </cell>
          <cell r="L81">
            <v>27.6</v>
          </cell>
          <cell r="M81">
            <v>3</v>
          </cell>
          <cell r="N81">
            <v>2</v>
          </cell>
          <cell r="O81">
            <v>0</v>
          </cell>
          <cell r="P81">
            <v>80</v>
          </cell>
          <cell r="Q81">
            <v>-0.34862549410171784</v>
          </cell>
        </row>
        <row r="82">
          <cell r="B82" t="str">
            <v>Western Mich.</v>
          </cell>
          <cell r="C82">
            <v>5</v>
          </cell>
          <cell r="D82">
            <v>18</v>
          </cell>
          <cell r="E82">
            <v>15</v>
          </cell>
          <cell r="F82">
            <v>0</v>
          </cell>
          <cell r="G82">
            <v>0</v>
          </cell>
          <cell r="H82">
            <v>0</v>
          </cell>
          <cell r="I82">
            <v>5</v>
          </cell>
          <cell r="J82">
            <v>0</v>
          </cell>
          <cell r="K82">
            <v>138</v>
          </cell>
          <cell r="L82">
            <v>27.6</v>
          </cell>
          <cell r="M82">
            <v>2</v>
          </cell>
          <cell r="N82">
            <v>3</v>
          </cell>
          <cell r="O82">
            <v>0</v>
          </cell>
          <cell r="P82">
            <v>80</v>
          </cell>
          <cell r="Q82">
            <v>-0.34862549410171784</v>
          </cell>
        </row>
        <row r="83">
          <cell r="B83" t="str">
            <v>Ball St.</v>
          </cell>
          <cell r="C83">
            <v>6</v>
          </cell>
          <cell r="D83">
            <v>22</v>
          </cell>
          <cell r="E83">
            <v>19</v>
          </cell>
          <cell r="F83">
            <v>1</v>
          </cell>
          <cell r="G83">
            <v>0</v>
          </cell>
          <cell r="H83">
            <v>0</v>
          </cell>
          <cell r="I83">
            <v>5</v>
          </cell>
          <cell r="J83">
            <v>0</v>
          </cell>
          <cell r="K83">
            <v>168</v>
          </cell>
          <cell r="L83">
            <v>28</v>
          </cell>
          <cell r="M83">
            <v>2</v>
          </cell>
          <cell r="N83">
            <v>4</v>
          </cell>
          <cell r="O83">
            <v>0</v>
          </cell>
          <cell r="P83">
            <v>82</v>
          </cell>
          <cell r="Q83">
            <v>-0.39884162576923193</v>
          </cell>
        </row>
        <row r="84">
          <cell r="B84" t="str">
            <v>Utah St.</v>
          </cell>
          <cell r="C84">
            <v>6</v>
          </cell>
          <cell r="D84">
            <v>21</v>
          </cell>
          <cell r="E84">
            <v>20</v>
          </cell>
          <cell r="F84">
            <v>0</v>
          </cell>
          <cell r="G84">
            <v>0</v>
          </cell>
          <cell r="H84">
            <v>0</v>
          </cell>
          <cell r="I84">
            <v>8</v>
          </cell>
          <cell r="J84">
            <v>0</v>
          </cell>
          <cell r="K84">
            <v>170</v>
          </cell>
          <cell r="L84">
            <v>28.33</v>
          </cell>
          <cell r="M84">
            <v>2</v>
          </cell>
          <cell r="N84">
            <v>4</v>
          </cell>
          <cell r="O84">
            <v>0</v>
          </cell>
          <cell r="P84">
            <v>83</v>
          </cell>
          <cell r="Q84">
            <v>-0.44026993439493095</v>
          </cell>
        </row>
        <row r="85">
          <cell r="B85" t="str">
            <v>Troy</v>
          </cell>
          <cell r="C85">
            <v>5</v>
          </cell>
          <cell r="D85">
            <v>19</v>
          </cell>
          <cell r="E85">
            <v>17</v>
          </cell>
          <cell r="F85">
            <v>0</v>
          </cell>
          <cell r="G85">
            <v>0</v>
          </cell>
          <cell r="H85">
            <v>0</v>
          </cell>
          <cell r="I85">
            <v>4</v>
          </cell>
          <cell r="J85">
            <v>0</v>
          </cell>
          <cell r="K85">
            <v>143</v>
          </cell>
          <cell r="L85">
            <v>28.6</v>
          </cell>
          <cell r="M85">
            <v>3</v>
          </cell>
          <cell r="N85">
            <v>2</v>
          </cell>
          <cell r="O85">
            <v>0</v>
          </cell>
          <cell r="P85">
            <v>84</v>
          </cell>
          <cell r="Q85">
            <v>-0.47416582327050349</v>
          </cell>
        </row>
        <row r="86">
          <cell r="B86" t="str">
            <v>Tulane</v>
          </cell>
          <cell r="C86">
            <v>5</v>
          </cell>
          <cell r="D86">
            <v>19</v>
          </cell>
          <cell r="E86">
            <v>19</v>
          </cell>
          <cell r="F86">
            <v>0</v>
          </cell>
          <cell r="G86">
            <v>0</v>
          </cell>
          <cell r="H86">
            <v>0</v>
          </cell>
          <cell r="I86">
            <v>4</v>
          </cell>
          <cell r="J86">
            <v>0</v>
          </cell>
          <cell r="K86">
            <v>145</v>
          </cell>
          <cell r="L86">
            <v>29</v>
          </cell>
          <cell r="M86">
            <v>2</v>
          </cell>
          <cell r="N86">
            <v>3</v>
          </cell>
          <cell r="O86">
            <v>0</v>
          </cell>
          <cell r="P86">
            <v>85</v>
          </cell>
          <cell r="Q86">
            <v>-0.52438195493801754</v>
          </cell>
        </row>
        <row r="87">
          <cell r="B87" t="str">
            <v>Toledo</v>
          </cell>
          <cell r="C87">
            <v>6</v>
          </cell>
          <cell r="D87">
            <v>22</v>
          </cell>
          <cell r="E87">
            <v>20</v>
          </cell>
          <cell r="F87">
            <v>1</v>
          </cell>
          <cell r="G87">
            <v>0</v>
          </cell>
          <cell r="H87">
            <v>0</v>
          </cell>
          <cell r="I87">
            <v>7</v>
          </cell>
          <cell r="J87">
            <v>0</v>
          </cell>
          <cell r="K87">
            <v>175</v>
          </cell>
          <cell r="L87">
            <v>29.17</v>
          </cell>
          <cell r="M87">
            <v>3</v>
          </cell>
          <cell r="N87">
            <v>3</v>
          </cell>
          <cell r="O87">
            <v>0</v>
          </cell>
          <cell r="P87">
            <v>86</v>
          </cell>
          <cell r="Q87">
            <v>-0.54572381089671129</v>
          </cell>
        </row>
        <row r="88">
          <cell r="B88" t="str">
            <v>Oklahoma St.</v>
          </cell>
          <cell r="C88">
            <v>5</v>
          </cell>
          <cell r="D88">
            <v>19</v>
          </cell>
          <cell r="E88">
            <v>18</v>
          </cell>
          <cell r="F88">
            <v>1</v>
          </cell>
          <cell r="G88">
            <v>0</v>
          </cell>
          <cell r="H88">
            <v>0</v>
          </cell>
          <cell r="I88">
            <v>4</v>
          </cell>
          <cell r="J88">
            <v>0</v>
          </cell>
          <cell r="K88">
            <v>146</v>
          </cell>
          <cell r="L88">
            <v>29.2</v>
          </cell>
          <cell r="M88">
            <v>5</v>
          </cell>
          <cell r="N88">
            <v>0</v>
          </cell>
          <cell r="O88">
            <v>0</v>
          </cell>
          <cell r="P88">
            <v>87</v>
          </cell>
          <cell r="Q88">
            <v>-0.54949002077177456</v>
          </cell>
        </row>
        <row r="89">
          <cell r="B89" t="str">
            <v>Iowa St.</v>
          </cell>
          <cell r="C89">
            <v>6</v>
          </cell>
          <cell r="D89">
            <v>22</v>
          </cell>
          <cell r="E89">
            <v>22</v>
          </cell>
          <cell r="F89">
            <v>0</v>
          </cell>
          <cell r="G89">
            <v>0</v>
          </cell>
          <cell r="H89">
            <v>0</v>
          </cell>
          <cell r="I89">
            <v>8</v>
          </cell>
          <cell r="J89">
            <v>0</v>
          </cell>
          <cell r="K89">
            <v>178</v>
          </cell>
          <cell r="L89">
            <v>29.67</v>
          </cell>
          <cell r="M89">
            <v>3</v>
          </cell>
          <cell r="N89">
            <v>3</v>
          </cell>
          <cell r="O89">
            <v>0</v>
          </cell>
          <cell r="P89">
            <v>88</v>
          </cell>
          <cell r="Q89">
            <v>-0.60849397548110418</v>
          </cell>
        </row>
        <row r="90">
          <cell r="B90" t="str">
            <v>Tulsa</v>
          </cell>
          <cell r="C90">
            <v>6</v>
          </cell>
          <cell r="D90">
            <v>24</v>
          </cell>
          <cell r="E90">
            <v>22</v>
          </cell>
          <cell r="F90">
            <v>0</v>
          </cell>
          <cell r="G90">
            <v>0</v>
          </cell>
          <cell r="H90">
            <v>0</v>
          </cell>
          <cell r="I90">
            <v>4</v>
          </cell>
          <cell r="J90">
            <v>0</v>
          </cell>
          <cell r="K90">
            <v>178</v>
          </cell>
          <cell r="L90">
            <v>29.67</v>
          </cell>
          <cell r="M90">
            <v>3</v>
          </cell>
          <cell r="N90">
            <v>3</v>
          </cell>
          <cell r="O90">
            <v>0</v>
          </cell>
          <cell r="P90">
            <v>88</v>
          </cell>
          <cell r="Q90">
            <v>-0.60849397548110418</v>
          </cell>
        </row>
        <row r="91">
          <cell r="B91" t="str">
            <v>Oregon St.</v>
          </cell>
          <cell r="C91">
            <v>5</v>
          </cell>
          <cell r="D91">
            <v>19</v>
          </cell>
          <cell r="E91">
            <v>17</v>
          </cell>
          <cell r="F91">
            <v>1</v>
          </cell>
          <cell r="G91">
            <v>0</v>
          </cell>
          <cell r="H91">
            <v>0</v>
          </cell>
          <cell r="I91">
            <v>5</v>
          </cell>
          <cell r="J91">
            <v>1</v>
          </cell>
          <cell r="K91">
            <v>150</v>
          </cell>
          <cell r="L91">
            <v>30</v>
          </cell>
          <cell r="M91">
            <v>3</v>
          </cell>
          <cell r="N91">
            <v>2</v>
          </cell>
          <cell r="O91">
            <v>0</v>
          </cell>
          <cell r="P91">
            <v>90</v>
          </cell>
          <cell r="Q91">
            <v>-0.64992228410680319</v>
          </cell>
        </row>
        <row r="92">
          <cell r="B92" t="str">
            <v>Kentucky</v>
          </cell>
          <cell r="C92">
            <v>6</v>
          </cell>
          <cell r="D92">
            <v>23</v>
          </cell>
          <cell r="E92">
            <v>22</v>
          </cell>
          <cell r="F92">
            <v>0</v>
          </cell>
          <cell r="G92">
            <v>0</v>
          </cell>
          <cell r="H92">
            <v>0</v>
          </cell>
          <cell r="I92">
            <v>7</v>
          </cell>
          <cell r="J92">
            <v>0</v>
          </cell>
          <cell r="K92">
            <v>181</v>
          </cell>
          <cell r="L92">
            <v>30.17</v>
          </cell>
          <cell r="M92">
            <v>3</v>
          </cell>
          <cell r="N92">
            <v>3</v>
          </cell>
          <cell r="O92">
            <v>0</v>
          </cell>
          <cell r="P92">
            <v>91</v>
          </cell>
          <cell r="Q92">
            <v>-0.67126414006549695</v>
          </cell>
        </row>
        <row r="93">
          <cell r="B93" t="str">
            <v>Miami (OH)</v>
          </cell>
          <cell r="C93">
            <v>6</v>
          </cell>
          <cell r="D93">
            <v>25</v>
          </cell>
          <cell r="E93">
            <v>23</v>
          </cell>
          <cell r="F93">
            <v>0</v>
          </cell>
          <cell r="G93">
            <v>0</v>
          </cell>
          <cell r="H93">
            <v>0</v>
          </cell>
          <cell r="I93">
            <v>3</v>
          </cell>
          <cell r="J93">
            <v>0</v>
          </cell>
          <cell r="K93">
            <v>182</v>
          </cell>
          <cell r="L93">
            <v>30.33</v>
          </cell>
          <cell r="M93">
            <v>3</v>
          </cell>
          <cell r="N93">
            <v>3</v>
          </cell>
          <cell r="O93">
            <v>0</v>
          </cell>
          <cell r="P93">
            <v>92</v>
          </cell>
          <cell r="Q93">
            <v>-0.69135059273250221</v>
          </cell>
        </row>
        <row r="94">
          <cell r="B94" t="str">
            <v>FIU</v>
          </cell>
          <cell r="C94">
            <v>5</v>
          </cell>
          <cell r="D94">
            <v>19</v>
          </cell>
          <cell r="E94">
            <v>18</v>
          </cell>
          <cell r="F94">
            <v>0</v>
          </cell>
          <cell r="G94">
            <v>0</v>
          </cell>
          <cell r="H94">
            <v>0</v>
          </cell>
          <cell r="I94">
            <v>7</v>
          </cell>
          <cell r="J94">
            <v>0</v>
          </cell>
          <cell r="K94">
            <v>153</v>
          </cell>
          <cell r="L94">
            <v>30.6</v>
          </cell>
          <cell r="M94">
            <v>1</v>
          </cell>
          <cell r="N94">
            <v>4</v>
          </cell>
          <cell r="O94">
            <v>0</v>
          </cell>
          <cell r="P94">
            <v>93</v>
          </cell>
          <cell r="Q94">
            <v>-0.72524648160807481</v>
          </cell>
        </row>
        <row r="95">
          <cell r="B95" t="str">
            <v>Houston</v>
          </cell>
          <cell r="C95">
            <v>5</v>
          </cell>
          <cell r="D95">
            <v>20</v>
          </cell>
          <cell r="E95">
            <v>19</v>
          </cell>
          <cell r="F95">
            <v>0</v>
          </cell>
          <cell r="G95">
            <v>0</v>
          </cell>
          <cell r="H95">
            <v>0</v>
          </cell>
          <cell r="I95">
            <v>4</v>
          </cell>
          <cell r="J95">
            <v>1</v>
          </cell>
          <cell r="K95">
            <v>153</v>
          </cell>
          <cell r="L95">
            <v>30.6</v>
          </cell>
          <cell r="M95">
            <v>3</v>
          </cell>
          <cell r="N95">
            <v>2</v>
          </cell>
          <cell r="O95">
            <v>0</v>
          </cell>
          <cell r="P95">
            <v>93</v>
          </cell>
          <cell r="Q95">
            <v>-0.72524648160807481</v>
          </cell>
        </row>
        <row r="96">
          <cell r="B96" t="str">
            <v>La.-Monroe</v>
          </cell>
          <cell r="C96">
            <v>5</v>
          </cell>
          <cell r="D96">
            <v>20</v>
          </cell>
          <cell r="E96">
            <v>19</v>
          </cell>
          <cell r="F96">
            <v>0</v>
          </cell>
          <cell r="G96">
            <v>0</v>
          </cell>
          <cell r="H96">
            <v>0</v>
          </cell>
          <cell r="I96">
            <v>5</v>
          </cell>
          <cell r="J96">
            <v>0</v>
          </cell>
          <cell r="K96">
            <v>154</v>
          </cell>
          <cell r="L96">
            <v>30.8</v>
          </cell>
          <cell r="M96">
            <v>2</v>
          </cell>
          <cell r="N96">
            <v>3</v>
          </cell>
          <cell r="O96">
            <v>0</v>
          </cell>
          <cell r="P96">
            <v>95</v>
          </cell>
          <cell r="Q96">
            <v>-0.75035454744183183</v>
          </cell>
        </row>
        <row r="97">
          <cell r="B97" t="str">
            <v>Washington</v>
          </cell>
          <cell r="C97">
            <v>5</v>
          </cell>
          <cell r="D97">
            <v>19</v>
          </cell>
          <cell r="E97">
            <v>18</v>
          </cell>
          <cell r="F97">
            <v>1</v>
          </cell>
          <cell r="G97">
            <v>0</v>
          </cell>
          <cell r="H97">
            <v>0</v>
          </cell>
          <cell r="I97">
            <v>6</v>
          </cell>
          <cell r="J97">
            <v>1</v>
          </cell>
          <cell r="K97">
            <v>154</v>
          </cell>
          <cell r="L97">
            <v>30.8</v>
          </cell>
          <cell r="M97">
            <v>2</v>
          </cell>
          <cell r="N97">
            <v>3</v>
          </cell>
          <cell r="O97">
            <v>0</v>
          </cell>
          <cell r="P97">
            <v>95</v>
          </cell>
          <cell r="Q97">
            <v>-0.75035454744183183</v>
          </cell>
        </row>
        <row r="98">
          <cell r="B98" t="str">
            <v>Wyoming</v>
          </cell>
          <cell r="C98">
            <v>6</v>
          </cell>
          <cell r="D98">
            <v>23</v>
          </cell>
          <cell r="E98">
            <v>21</v>
          </cell>
          <cell r="F98">
            <v>0</v>
          </cell>
          <cell r="G98">
            <v>0</v>
          </cell>
          <cell r="H98">
            <v>0</v>
          </cell>
          <cell r="I98">
            <v>8</v>
          </cell>
          <cell r="J98">
            <v>1</v>
          </cell>
          <cell r="K98">
            <v>185</v>
          </cell>
          <cell r="L98">
            <v>30.83</v>
          </cell>
          <cell r="M98">
            <v>2</v>
          </cell>
          <cell r="N98">
            <v>4</v>
          </cell>
          <cell r="O98">
            <v>0</v>
          </cell>
          <cell r="P98">
            <v>97</v>
          </cell>
          <cell r="Q98">
            <v>-0.7541207573168951</v>
          </cell>
        </row>
        <row r="99">
          <cell r="B99" t="str">
            <v>Texas Tech</v>
          </cell>
          <cell r="C99">
            <v>5</v>
          </cell>
          <cell r="D99">
            <v>20</v>
          </cell>
          <cell r="E99">
            <v>20</v>
          </cell>
          <cell r="F99">
            <v>0</v>
          </cell>
          <cell r="G99">
            <v>0</v>
          </cell>
          <cell r="H99">
            <v>0</v>
          </cell>
          <cell r="I99">
            <v>6</v>
          </cell>
          <cell r="J99">
            <v>0</v>
          </cell>
          <cell r="K99">
            <v>158</v>
          </cell>
          <cell r="L99">
            <v>31.6</v>
          </cell>
          <cell r="M99">
            <v>3</v>
          </cell>
          <cell r="N99">
            <v>2</v>
          </cell>
          <cell r="O99">
            <v>0</v>
          </cell>
          <cell r="P99">
            <v>98</v>
          </cell>
          <cell r="Q99">
            <v>-0.85078681077686036</v>
          </cell>
        </row>
        <row r="100">
          <cell r="B100" t="str">
            <v>Fresno St.</v>
          </cell>
          <cell r="C100">
            <v>5</v>
          </cell>
          <cell r="D100">
            <v>21</v>
          </cell>
          <cell r="E100">
            <v>21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159</v>
          </cell>
          <cell r="L100">
            <v>31.8</v>
          </cell>
          <cell r="M100">
            <v>3</v>
          </cell>
          <cell r="N100">
            <v>2</v>
          </cell>
          <cell r="O100">
            <v>0</v>
          </cell>
          <cell r="P100">
            <v>99</v>
          </cell>
          <cell r="Q100">
            <v>-0.87589487661061749</v>
          </cell>
        </row>
        <row r="101">
          <cell r="B101" t="str">
            <v>Arkansas St.</v>
          </cell>
          <cell r="C101">
            <v>6</v>
          </cell>
          <cell r="D101">
            <v>23</v>
          </cell>
          <cell r="E101">
            <v>19</v>
          </cell>
          <cell r="F101">
            <v>2</v>
          </cell>
          <cell r="G101">
            <v>0</v>
          </cell>
          <cell r="H101">
            <v>0</v>
          </cell>
          <cell r="I101">
            <v>10</v>
          </cell>
          <cell r="J101">
            <v>0</v>
          </cell>
          <cell r="K101">
            <v>191</v>
          </cell>
          <cell r="L101">
            <v>31.83</v>
          </cell>
          <cell r="M101">
            <v>2</v>
          </cell>
          <cell r="N101">
            <v>4</v>
          </cell>
          <cell r="O101">
            <v>0</v>
          </cell>
          <cell r="P101">
            <v>100</v>
          </cell>
          <cell r="Q101">
            <v>-0.87966108648568075</v>
          </cell>
        </row>
        <row r="102">
          <cell r="B102" t="str">
            <v>San Jose St.</v>
          </cell>
          <cell r="C102">
            <v>6</v>
          </cell>
          <cell r="D102">
            <v>24</v>
          </cell>
          <cell r="E102">
            <v>24</v>
          </cell>
          <cell r="F102">
            <v>0</v>
          </cell>
          <cell r="G102">
            <v>0</v>
          </cell>
          <cell r="H102">
            <v>0</v>
          </cell>
          <cell r="I102">
            <v>7</v>
          </cell>
          <cell r="J102">
            <v>1</v>
          </cell>
          <cell r="K102">
            <v>191</v>
          </cell>
          <cell r="L102">
            <v>31.83</v>
          </cell>
          <cell r="M102">
            <v>1</v>
          </cell>
          <cell r="N102">
            <v>5</v>
          </cell>
          <cell r="O102">
            <v>0</v>
          </cell>
          <cell r="P102">
            <v>100</v>
          </cell>
          <cell r="Q102">
            <v>-0.87966108648568075</v>
          </cell>
        </row>
        <row r="103">
          <cell r="B103" t="str">
            <v>Minnesota</v>
          </cell>
          <cell r="C103">
            <v>6</v>
          </cell>
          <cell r="D103">
            <v>27</v>
          </cell>
          <cell r="E103">
            <v>20</v>
          </cell>
          <cell r="F103">
            <v>0</v>
          </cell>
          <cell r="G103">
            <v>0</v>
          </cell>
          <cell r="H103">
            <v>0</v>
          </cell>
          <cell r="I103">
            <v>4</v>
          </cell>
          <cell r="J103">
            <v>0</v>
          </cell>
          <cell r="K103">
            <v>194</v>
          </cell>
          <cell r="L103">
            <v>32.33</v>
          </cell>
          <cell r="M103">
            <v>1</v>
          </cell>
          <cell r="N103">
            <v>5</v>
          </cell>
          <cell r="O103">
            <v>0</v>
          </cell>
          <cell r="P103">
            <v>102</v>
          </cell>
          <cell r="Q103">
            <v>-0.94243125107007353</v>
          </cell>
        </row>
        <row r="104">
          <cell r="B104" t="str">
            <v>Mississippi</v>
          </cell>
          <cell r="C104">
            <v>5</v>
          </cell>
          <cell r="D104">
            <v>20</v>
          </cell>
          <cell r="E104">
            <v>16</v>
          </cell>
          <cell r="F104">
            <v>3</v>
          </cell>
          <cell r="G104">
            <v>0</v>
          </cell>
          <cell r="H104">
            <v>0</v>
          </cell>
          <cell r="I104">
            <v>7</v>
          </cell>
          <cell r="J104">
            <v>0</v>
          </cell>
          <cell r="K104">
            <v>163</v>
          </cell>
          <cell r="L104">
            <v>32.6</v>
          </cell>
          <cell r="M104">
            <v>3</v>
          </cell>
          <cell r="N104">
            <v>2</v>
          </cell>
          <cell r="O104">
            <v>0</v>
          </cell>
          <cell r="P104">
            <v>103</v>
          </cell>
          <cell r="Q104">
            <v>-0.97632713994564602</v>
          </cell>
        </row>
        <row r="105">
          <cell r="B105" t="str">
            <v>UAB</v>
          </cell>
          <cell r="C105">
            <v>5</v>
          </cell>
          <cell r="D105">
            <v>23</v>
          </cell>
          <cell r="E105">
            <v>17</v>
          </cell>
          <cell r="F105">
            <v>0</v>
          </cell>
          <cell r="G105">
            <v>0</v>
          </cell>
          <cell r="H105">
            <v>0</v>
          </cell>
          <cell r="I105">
            <v>4</v>
          </cell>
          <cell r="J105">
            <v>0</v>
          </cell>
          <cell r="K105">
            <v>167</v>
          </cell>
          <cell r="L105">
            <v>33.4</v>
          </cell>
          <cell r="M105">
            <v>1</v>
          </cell>
          <cell r="N105">
            <v>4</v>
          </cell>
          <cell r="O105">
            <v>0</v>
          </cell>
          <cell r="P105">
            <v>104</v>
          </cell>
          <cell r="Q105">
            <v>-1.0767594032806742</v>
          </cell>
        </row>
        <row r="106">
          <cell r="B106" t="str">
            <v>Rice</v>
          </cell>
          <cell r="C106">
            <v>6</v>
          </cell>
          <cell r="D106">
            <v>26</v>
          </cell>
          <cell r="E106">
            <v>26</v>
          </cell>
          <cell r="F106">
            <v>0</v>
          </cell>
          <cell r="G106">
            <v>0</v>
          </cell>
          <cell r="H106">
            <v>0</v>
          </cell>
          <cell r="I106">
            <v>9</v>
          </cell>
          <cell r="J106">
            <v>1</v>
          </cell>
          <cell r="K106">
            <v>211</v>
          </cell>
          <cell r="L106">
            <v>35.17</v>
          </cell>
          <cell r="M106">
            <v>1</v>
          </cell>
          <cell r="N106">
            <v>5</v>
          </cell>
          <cell r="O106">
            <v>0</v>
          </cell>
          <cell r="P106">
            <v>105</v>
          </cell>
          <cell r="Q106">
            <v>-1.2989657859094252</v>
          </cell>
        </row>
        <row r="107">
          <cell r="B107" t="str">
            <v>UNLV</v>
          </cell>
          <cell r="C107">
            <v>6</v>
          </cell>
          <cell r="D107">
            <v>27</v>
          </cell>
          <cell r="E107">
            <v>26</v>
          </cell>
          <cell r="F107">
            <v>0</v>
          </cell>
          <cell r="G107">
            <v>0</v>
          </cell>
          <cell r="H107">
            <v>0</v>
          </cell>
          <cell r="I107">
            <v>8</v>
          </cell>
          <cell r="J107">
            <v>0</v>
          </cell>
          <cell r="K107">
            <v>212</v>
          </cell>
          <cell r="L107">
            <v>35.33</v>
          </cell>
          <cell r="M107">
            <v>1</v>
          </cell>
          <cell r="N107">
            <v>5</v>
          </cell>
          <cell r="O107">
            <v>0</v>
          </cell>
          <cell r="P107">
            <v>106</v>
          </cell>
          <cell r="Q107">
            <v>-1.3190522385764305</v>
          </cell>
        </row>
        <row r="108">
          <cell r="B108" t="str">
            <v>Wake Forest</v>
          </cell>
          <cell r="C108">
            <v>6</v>
          </cell>
          <cell r="D108">
            <v>28</v>
          </cell>
          <cell r="E108">
            <v>24</v>
          </cell>
          <cell r="F108">
            <v>1</v>
          </cell>
          <cell r="G108">
            <v>0</v>
          </cell>
          <cell r="H108">
            <v>0</v>
          </cell>
          <cell r="I108">
            <v>6</v>
          </cell>
          <cell r="J108">
            <v>0</v>
          </cell>
          <cell r="K108">
            <v>212</v>
          </cell>
          <cell r="L108">
            <v>35.33</v>
          </cell>
          <cell r="M108">
            <v>2</v>
          </cell>
          <cell r="N108">
            <v>4</v>
          </cell>
          <cell r="O108">
            <v>0</v>
          </cell>
          <cell r="P108">
            <v>106</v>
          </cell>
          <cell r="Q108">
            <v>-1.3190522385764305</v>
          </cell>
        </row>
        <row r="109">
          <cell r="B109" t="str">
            <v>Marshall</v>
          </cell>
          <cell r="C109">
            <v>5</v>
          </cell>
          <cell r="D109">
            <v>22</v>
          </cell>
          <cell r="E109">
            <v>19</v>
          </cell>
          <cell r="F109">
            <v>1</v>
          </cell>
          <cell r="G109">
            <v>0</v>
          </cell>
          <cell r="H109">
            <v>0</v>
          </cell>
          <cell r="I109">
            <v>8</v>
          </cell>
          <cell r="J109">
            <v>0</v>
          </cell>
          <cell r="K109">
            <v>177</v>
          </cell>
          <cell r="L109">
            <v>35.4</v>
          </cell>
          <cell r="M109">
            <v>1</v>
          </cell>
          <cell r="N109">
            <v>4</v>
          </cell>
          <cell r="O109">
            <v>0</v>
          </cell>
          <cell r="P109">
            <v>108</v>
          </cell>
          <cell r="Q109">
            <v>-1.3278400616182455</v>
          </cell>
        </row>
        <row r="110">
          <cell r="B110" t="str">
            <v>Colorado St.</v>
          </cell>
          <cell r="C110">
            <v>6</v>
          </cell>
          <cell r="D110">
            <v>27</v>
          </cell>
          <cell r="E110">
            <v>27</v>
          </cell>
          <cell r="F110">
            <v>0</v>
          </cell>
          <cell r="G110">
            <v>0</v>
          </cell>
          <cell r="H110">
            <v>0</v>
          </cell>
          <cell r="I110">
            <v>9</v>
          </cell>
          <cell r="J110">
            <v>0</v>
          </cell>
          <cell r="K110">
            <v>216</v>
          </cell>
          <cell r="L110">
            <v>36</v>
          </cell>
          <cell r="M110">
            <v>1</v>
          </cell>
          <cell r="N110">
            <v>5</v>
          </cell>
          <cell r="O110">
            <v>0</v>
          </cell>
          <cell r="P110">
            <v>109</v>
          </cell>
          <cell r="Q110">
            <v>-1.403164259119517</v>
          </cell>
        </row>
        <row r="111">
          <cell r="B111" t="str">
            <v>Akron</v>
          </cell>
          <cell r="C111">
            <v>6</v>
          </cell>
          <cell r="D111">
            <v>30</v>
          </cell>
          <cell r="E111">
            <v>26</v>
          </cell>
          <cell r="F111">
            <v>0</v>
          </cell>
          <cell r="G111">
            <v>0</v>
          </cell>
          <cell r="H111">
            <v>0</v>
          </cell>
          <cell r="I111">
            <v>7</v>
          </cell>
          <cell r="J111">
            <v>0</v>
          </cell>
          <cell r="K111">
            <v>227</v>
          </cell>
          <cell r="L111">
            <v>37.83</v>
          </cell>
          <cell r="M111">
            <v>0</v>
          </cell>
          <cell r="N111">
            <v>6</v>
          </cell>
          <cell r="O111">
            <v>0</v>
          </cell>
          <cell r="P111">
            <v>110</v>
          </cell>
          <cell r="Q111">
            <v>-1.6329030614983946</v>
          </cell>
        </row>
        <row r="112">
          <cell r="B112" t="str">
            <v>La.-Lafayette</v>
          </cell>
          <cell r="C112">
            <v>5</v>
          </cell>
          <cell r="D112">
            <v>24</v>
          </cell>
          <cell r="E112">
            <v>23</v>
          </cell>
          <cell r="F112">
            <v>0</v>
          </cell>
          <cell r="G112">
            <v>0</v>
          </cell>
          <cell r="H112">
            <v>0</v>
          </cell>
          <cell r="I112">
            <v>9</v>
          </cell>
          <cell r="J112">
            <v>0</v>
          </cell>
          <cell r="K112">
            <v>194</v>
          </cell>
          <cell r="L112">
            <v>38.799999999999997</v>
          </cell>
          <cell r="M112">
            <v>2</v>
          </cell>
          <cell r="N112">
            <v>3</v>
          </cell>
          <cell r="O112">
            <v>0</v>
          </cell>
          <cell r="P112">
            <v>111</v>
          </cell>
          <cell r="Q112">
            <v>-1.7546771807921164</v>
          </cell>
        </row>
        <row r="113">
          <cell r="B113" t="str">
            <v>Bowling Green</v>
          </cell>
          <cell r="C113">
            <v>6</v>
          </cell>
          <cell r="D113">
            <v>30</v>
          </cell>
          <cell r="E113">
            <v>30</v>
          </cell>
          <cell r="F113">
            <v>0</v>
          </cell>
          <cell r="G113">
            <v>0</v>
          </cell>
          <cell r="H113">
            <v>0</v>
          </cell>
          <cell r="I113">
            <v>7</v>
          </cell>
          <cell r="J113">
            <v>1</v>
          </cell>
          <cell r="K113">
            <v>233</v>
          </cell>
          <cell r="L113">
            <v>38.83</v>
          </cell>
          <cell r="M113">
            <v>1</v>
          </cell>
          <cell r="N113">
            <v>5</v>
          </cell>
          <cell r="O113">
            <v>0</v>
          </cell>
          <cell r="P113">
            <v>112</v>
          </cell>
          <cell r="Q113">
            <v>-1.7584433906671801</v>
          </cell>
        </row>
        <row r="114">
          <cell r="B114" t="str">
            <v>Memphis</v>
          </cell>
          <cell r="C114">
            <v>6</v>
          </cell>
          <cell r="D114">
            <v>31</v>
          </cell>
          <cell r="E114">
            <v>31</v>
          </cell>
          <cell r="F114">
            <v>0</v>
          </cell>
          <cell r="G114">
            <v>0</v>
          </cell>
          <cell r="H114">
            <v>0</v>
          </cell>
          <cell r="I114">
            <v>6</v>
          </cell>
          <cell r="J114">
            <v>0</v>
          </cell>
          <cell r="K114">
            <v>235</v>
          </cell>
          <cell r="L114">
            <v>39.17</v>
          </cell>
          <cell r="M114">
            <v>1</v>
          </cell>
          <cell r="N114">
            <v>5</v>
          </cell>
          <cell r="O114">
            <v>0</v>
          </cell>
          <cell r="P114">
            <v>113</v>
          </cell>
          <cell r="Q114">
            <v>-1.8011271025845677</v>
          </cell>
        </row>
        <row r="115">
          <cell r="B115" t="str">
            <v>New Mexico St.</v>
          </cell>
          <cell r="C115">
            <v>5</v>
          </cell>
          <cell r="D115">
            <v>27</v>
          </cell>
          <cell r="E115">
            <v>27</v>
          </cell>
          <cell r="F115">
            <v>0</v>
          </cell>
          <cell r="G115">
            <v>0</v>
          </cell>
          <cell r="H115">
            <v>0</v>
          </cell>
          <cell r="I115">
            <v>3</v>
          </cell>
          <cell r="J115">
            <v>0</v>
          </cell>
          <cell r="K115">
            <v>198</v>
          </cell>
          <cell r="L115">
            <v>39.6</v>
          </cell>
          <cell r="M115">
            <v>1</v>
          </cell>
          <cell r="N115">
            <v>4</v>
          </cell>
          <cell r="O115">
            <v>0</v>
          </cell>
          <cell r="P115">
            <v>114</v>
          </cell>
          <cell r="Q115">
            <v>-1.8551094441271456</v>
          </cell>
        </row>
        <row r="116">
          <cell r="B116" t="str">
            <v>Duke</v>
          </cell>
          <cell r="C116">
            <v>5</v>
          </cell>
          <cell r="D116">
            <v>27</v>
          </cell>
          <cell r="E116">
            <v>25</v>
          </cell>
          <cell r="F116">
            <v>0</v>
          </cell>
          <cell r="G116">
            <v>0</v>
          </cell>
          <cell r="H116">
            <v>0</v>
          </cell>
          <cell r="I116">
            <v>4</v>
          </cell>
          <cell r="J116">
            <v>0</v>
          </cell>
          <cell r="K116">
            <v>199</v>
          </cell>
          <cell r="L116">
            <v>39.799999999999997</v>
          </cell>
          <cell r="M116">
            <v>1</v>
          </cell>
          <cell r="N116">
            <v>4</v>
          </cell>
          <cell r="O116">
            <v>0</v>
          </cell>
          <cell r="P116">
            <v>115</v>
          </cell>
          <cell r="Q116">
            <v>-1.8802175099609022</v>
          </cell>
        </row>
        <row r="117">
          <cell r="B117" t="str">
            <v>Western Ky.</v>
          </cell>
          <cell r="C117">
            <v>5</v>
          </cell>
          <cell r="D117">
            <v>28</v>
          </cell>
          <cell r="E117">
            <v>28</v>
          </cell>
          <cell r="F117">
            <v>0</v>
          </cell>
          <cell r="G117">
            <v>0</v>
          </cell>
          <cell r="H117">
            <v>0</v>
          </cell>
          <cell r="I117">
            <v>2</v>
          </cell>
          <cell r="J117">
            <v>0</v>
          </cell>
          <cell r="K117">
            <v>202</v>
          </cell>
          <cell r="L117">
            <v>40.4</v>
          </cell>
          <cell r="M117">
            <v>0</v>
          </cell>
          <cell r="N117">
            <v>5</v>
          </cell>
          <cell r="O117">
            <v>0</v>
          </cell>
          <cell r="P117">
            <v>116</v>
          </cell>
          <cell r="Q117">
            <v>-1.9555417074621737</v>
          </cell>
        </row>
        <row r="118">
          <cell r="B118" t="str">
            <v>East Carolina</v>
          </cell>
          <cell r="C118">
            <v>5</v>
          </cell>
          <cell r="D118">
            <v>27</v>
          </cell>
          <cell r="E118">
            <v>24</v>
          </cell>
          <cell r="F118">
            <v>0</v>
          </cell>
          <cell r="G118">
            <v>0</v>
          </cell>
          <cell r="H118">
            <v>0</v>
          </cell>
          <cell r="I118">
            <v>8</v>
          </cell>
          <cell r="J118">
            <v>0</v>
          </cell>
          <cell r="K118">
            <v>210</v>
          </cell>
          <cell r="L118">
            <v>42</v>
          </cell>
          <cell r="M118">
            <v>3</v>
          </cell>
          <cell r="N118">
            <v>2</v>
          </cell>
          <cell r="O118">
            <v>0</v>
          </cell>
          <cell r="P118">
            <v>117</v>
          </cell>
          <cell r="Q118">
            <v>-2.156406234132231</v>
          </cell>
        </row>
        <row r="119">
          <cell r="B119" t="str">
            <v>Washington St.</v>
          </cell>
          <cell r="C119">
            <v>6</v>
          </cell>
          <cell r="D119">
            <v>34</v>
          </cell>
          <cell r="E119">
            <v>29</v>
          </cell>
          <cell r="F119">
            <v>3</v>
          </cell>
          <cell r="G119">
            <v>0</v>
          </cell>
          <cell r="H119">
            <v>0</v>
          </cell>
          <cell r="I119">
            <v>6</v>
          </cell>
          <cell r="J119">
            <v>0</v>
          </cell>
          <cell r="K119">
            <v>257</v>
          </cell>
          <cell r="L119">
            <v>42.83</v>
          </cell>
          <cell r="M119">
            <v>1</v>
          </cell>
          <cell r="N119">
            <v>5</v>
          </cell>
          <cell r="O119">
            <v>0</v>
          </cell>
          <cell r="P119">
            <v>118</v>
          </cell>
          <cell r="Q119">
            <v>-2.2606047073423228</v>
          </cell>
        </row>
        <row r="120">
          <cell r="B120" t="str">
            <v>Eastern Mich.</v>
          </cell>
          <cell r="C120">
            <v>6</v>
          </cell>
          <cell r="D120">
            <v>36</v>
          </cell>
          <cell r="E120">
            <v>35</v>
          </cell>
          <cell r="F120">
            <v>0</v>
          </cell>
          <cell r="G120">
            <v>0</v>
          </cell>
          <cell r="H120">
            <v>0</v>
          </cell>
          <cell r="I120">
            <v>5</v>
          </cell>
          <cell r="J120">
            <v>0</v>
          </cell>
          <cell r="K120">
            <v>266</v>
          </cell>
          <cell r="L120">
            <v>44.33</v>
          </cell>
          <cell r="M120">
            <v>0</v>
          </cell>
          <cell r="N120">
            <v>6</v>
          </cell>
          <cell r="O120">
            <v>0</v>
          </cell>
          <cell r="P120">
            <v>119</v>
          </cell>
          <cell r="Q120">
            <v>-2.4489152010955011</v>
          </cell>
        </row>
        <row r="121">
          <cell r="B121" t="str">
            <v>New Mexico</v>
          </cell>
          <cell r="C121">
            <v>6</v>
          </cell>
          <cell r="D121">
            <v>36</v>
          </cell>
          <cell r="E121">
            <v>36</v>
          </cell>
          <cell r="F121">
            <v>0</v>
          </cell>
          <cell r="G121">
            <v>0</v>
          </cell>
          <cell r="H121">
            <v>0</v>
          </cell>
          <cell r="I121">
            <v>9</v>
          </cell>
          <cell r="J121">
            <v>0</v>
          </cell>
          <cell r="K121">
            <v>279</v>
          </cell>
          <cell r="L121">
            <v>46.5</v>
          </cell>
          <cell r="M121">
            <v>0</v>
          </cell>
          <cell r="N121">
            <v>6</v>
          </cell>
          <cell r="O121">
            <v>0</v>
          </cell>
          <cell r="P121">
            <v>120</v>
          </cell>
          <cell r="Q121">
            <v>-2.7213377153917664</v>
          </cell>
        </row>
      </sheetData>
      <sheetData sheetId="18">
        <row r="2">
          <cell r="B2" t="str">
            <v>Oregon</v>
          </cell>
          <cell r="C2">
            <v>6</v>
          </cell>
          <cell r="D2">
            <v>470</v>
          </cell>
          <cell r="E2">
            <v>3402</v>
          </cell>
          <cell r="F2">
            <v>7.24</v>
          </cell>
          <cell r="G2">
            <v>43</v>
          </cell>
          <cell r="H2">
            <v>567</v>
          </cell>
          <cell r="I2">
            <v>6</v>
          </cell>
          <cell r="J2">
            <v>0</v>
          </cell>
          <cell r="K2">
            <v>0</v>
          </cell>
          <cell r="L2">
            <v>1</v>
          </cell>
          <cell r="M2">
            <v>2.602853751506689</v>
          </cell>
        </row>
        <row r="3">
          <cell r="B3" t="str">
            <v>Nevada</v>
          </cell>
          <cell r="C3">
            <v>6</v>
          </cell>
          <cell r="D3">
            <v>442</v>
          </cell>
          <cell r="E3">
            <v>3272</v>
          </cell>
          <cell r="F3">
            <v>7.4</v>
          </cell>
          <cell r="G3">
            <v>34</v>
          </cell>
          <cell r="H3">
            <v>545.33000000000004</v>
          </cell>
          <cell r="I3">
            <v>6</v>
          </cell>
          <cell r="J3">
            <v>0</v>
          </cell>
          <cell r="K3">
            <v>0</v>
          </cell>
          <cell r="L3">
            <v>2</v>
          </cell>
          <cell r="M3">
            <v>2.2934963786980274</v>
          </cell>
        </row>
        <row r="4">
          <cell r="B4" t="str">
            <v>Michigan</v>
          </cell>
          <cell r="C4">
            <v>6</v>
          </cell>
          <cell r="D4">
            <v>410</v>
          </cell>
          <cell r="E4">
            <v>3202</v>
          </cell>
          <cell r="F4">
            <v>7.81</v>
          </cell>
          <cell r="G4">
            <v>31</v>
          </cell>
          <cell r="H4">
            <v>533.66999999999996</v>
          </cell>
          <cell r="I4">
            <v>5</v>
          </cell>
          <cell r="J4">
            <v>1</v>
          </cell>
          <cell r="K4">
            <v>0</v>
          </cell>
          <cell r="L4">
            <v>3</v>
          </cell>
          <cell r="M4">
            <v>2.1270401273390509</v>
          </cell>
        </row>
        <row r="5">
          <cell r="B5" t="str">
            <v>Oklahoma St.</v>
          </cell>
          <cell r="C5">
            <v>5</v>
          </cell>
          <cell r="D5">
            <v>385</v>
          </cell>
          <cell r="E5">
            <v>2631</v>
          </cell>
          <cell r="F5">
            <v>6.83</v>
          </cell>
          <cell r="G5">
            <v>33</v>
          </cell>
          <cell r="H5">
            <v>526.20000000000005</v>
          </cell>
          <cell r="I5">
            <v>5</v>
          </cell>
          <cell r="J5">
            <v>0</v>
          </cell>
          <cell r="K5">
            <v>0</v>
          </cell>
          <cell r="L5">
            <v>4</v>
          </cell>
          <cell r="M5">
            <v>2.0203996301133618</v>
          </cell>
        </row>
        <row r="6">
          <cell r="B6" t="str">
            <v>Boise St.</v>
          </cell>
          <cell r="C6">
            <v>5</v>
          </cell>
          <cell r="D6">
            <v>338</v>
          </cell>
          <cell r="E6">
            <v>2608</v>
          </cell>
          <cell r="F6">
            <v>7.72</v>
          </cell>
          <cell r="G6">
            <v>30</v>
          </cell>
          <cell r="H6">
            <v>521.6</v>
          </cell>
          <cell r="I6">
            <v>5</v>
          </cell>
          <cell r="J6">
            <v>0</v>
          </cell>
          <cell r="K6">
            <v>0</v>
          </cell>
          <cell r="L6">
            <v>5</v>
          </cell>
          <cell r="M6">
            <v>1.9547307830935257</v>
          </cell>
        </row>
        <row r="7">
          <cell r="B7" t="str">
            <v>Hawaii</v>
          </cell>
          <cell r="C7">
            <v>6</v>
          </cell>
          <cell r="D7">
            <v>393</v>
          </cell>
          <cell r="E7">
            <v>2980</v>
          </cell>
          <cell r="F7">
            <v>7.58</v>
          </cell>
          <cell r="G7">
            <v>30</v>
          </cell>
          <cell r="H7">
            <v>496.67</v>
          </cell>
          <cell r="I7">
            <v>4</v>
          </cell>
          <cell r="J7">
            <v>2</v>
          </cell>
          <cell r="K7">
            <v>0</v>
          </cell>
          <cell r="L7">
            <v>6</v>
          </cell>
          <cell r="M7">
            <v>1.598834183918632</v>
          </cell>
        </row>
        <row r="8">
          <cell r="B8" t="str">
            <v>Nebraska</v>
          </cell>
          <cell r="C8">
            <v>5</v>
          </cell>
          <cell r="D8">
            <v>298</v>
          </cell>
          <cell r="E8">
            <v>2472</v>
          </cell>
          <cell r="F8">
            <v>8.3000000000000007</v>
          </cell>
          <cell r="G8">
            <v>28</v>
          </cell>
          <cell r="H8">
            <v>494.4</v>
          </cell>
          <cell r="I8">
            <v>5</v>
          </cell>
          <cell r="J8">
            <v>0</v>
          </cell>
          <cell r="K8">
            <v>0</v>
          </cell>
          <cell r="L8">
            <v>7</v>
          </cell>
          <cell r="M8">
            <v>1.5664280354979732</v>
          </cell>
        </row>
        <row r="9">
          <cell r="B9" t="str">
            <v>Troy</v>
          </cell>
          <cell r="C9">
            <v>5</v>
          </cell>
          <cell r="D9">
            <v>400</v>
          </cell>
          <cell r="E9">
            <v>2436</v>
          </cell>
          <cell r="F9">
            <v>6.09</v>
          </cell>
          <cell r="G9">
            <v>21</v>
          </cell>
          <cell r="H9">
            <v>487.2</v>
          </cell>
          <cell r="I9">
            <v>3</v>
          </cell>
          <cell r="J9">
            <v>2</v>
          </cell>
          <cell r="K9">
            <v>0</v>
          </cell>
          <cell r="L9">
            <v>8</v>
          </cell>
          <cell r="M9">
            <v>1.4636420140756214</v>
          </cell>
        </row>
        <row r="10">
          <cell r="B10" t="str">
            <v>Tulsa</v>
          </cell>
          <cell r="C10">
            <v>6</v>
          </cell>
          <cell r="D10">
            <v>481</v>
          </cell>
          <cell r="E10">
            <v>2903</v>
          </cell>
          <cell r="F10">
            <v>6.04</v>
          </cell>
          <cell r="G10">
            <v>27</v>
          </cell>
          <cell r="H10">
            <v>483.83</v>
          </cell>
          <cell r="I10">
            <v>3</v>
          </cell>
          <cell r="J10">
            <v>3</v>
          </cell>
          <cell r="K10">
            <v>0</v>
          </cell>
          <cell r="L10">
            <v>9</v>
          </cell>
          <cell r="M10">
            <v>1.4155324457154372</v>
          </cell>
        </row>
        <row r="11">
          <cell r="B11" t="str">
            <v>Auburn</v>
          </cell>
          <cell r="C11">
            <v>6</v>
          </cell>
          <cell r="D11">
            <v>401</v>
          </cell>
          <cell r="E11">
            <v>2898</v>
          </cell>
          <cell r="F11">
            <v>7.23</v>
          </cell>
          <cell r="G11">
            <v>28</v>
          </cell>
          <cell r="H11">
            <v>483</v>
          </cell>
          <cell r="I11">
            <v>6</v>
          </cell>
          <cell r="J11">
            <v>0</v>
          </cell>
          <cell r="K11">
            <v>0</v>
          </cell>
          <cell r="L11">
            <v>10</v>
          </cell>
          <cell r="M11">
            <v>1.4036835015792497</v>
          </cell>
        </row>
        <row r="12">
          <cell r="B12" t="str">
            <v>TCU</v>
          </cell>
          <cell r="C12">
            <v>6</v>
          </cell>
          <cell r="D12">
            <v>423</v>
          </cell>
          <cell r="E12">
            <v>2890</v>
          </cell>
          <cell r="F12">
            <v>6.83</v>
          </cell>
          <cell r="G12">
            <v>34</v>
          </cell>
          <cell r="H12">
            <v>481.67</v>
          </cell>
          <cell r="I12">
            <v>6</v>
          </cell>
          <cell r="J12">
            <v>0</v>
          </cell>
          <cell r="K12">
            <v>0</v>
          </cell>
          <cell r="L12">
            <v>11</v>
          </cell>
          <cell r="M12">
            <v>1.3846966392887321</v>
          </cell>
        </row>
        <row r="13">
          <cell r="B13" t="str">
            <v>Baylor</v>
          </cell>
          <cell r="C13">
            <v>6</v>
          </cell>
          <cell r="D13">
            <v>422</v>
          </cell>
          <cell r="E13">
            <v>2860</v>
          </cell>
          <cell r="F13">
            <v>6.78</v>
          </cell>
          <cell r="G13">
            <v>24</v>
          </cell>
          <cell r="H13">
            <v>476.67</v>
          </cell>
          <cell r="I13">
            <v>4</v>
          </cell>
          <cell r="J13">
            <v>2</v>
          </cell>
          <cell r="K13">
            <v>0</v>
          </cell>
          <cell r="L13">
            <v>12</v>
          </cell>
          <cell r="M13">
            <v>1.3133174577454321</v>
          </cell>
        </row>
        <row r="14">
          <cell r="B14" t="str">
            <v>Southern California</v>
          </cell>
          <cell r="C14">
            <v>6</v>
          </cell>
          <cell r="D14">
            <v>396</v>
          </cell>
          <cell r="E14">
            <v>2856</v>
          </cell>
          <cell r="F14">
            <v>7.21</v>
          </cell>
          <cell r="G14">
            <v>30</v>
          </cell>
          <cell r="H14">
            <v>476</v>
          </cell>
          <cell r="I14">
            <v>4</v>
          </cell>
          <cell r="J14">
            <v>2</v>
          </cell>
          <cell r="K14">
            <v>0</v>
          </cell>
          <cell r="L14">
            <v>13</v>
          </cell>
          <cell r="M14">
            <v>1.3037526474186298</v>
          </cell>
        </row>
        <row r="15">
          <cell r="B15" t="str">
            <v>Michigan St.</v>
          </cell>
          <cell r="C15">
            <v>6</v>
          </cell>
          <cell r="D15">
            <v>387</v>
          </cell>
          <cell r="E15">
            <v>2839</v>
          </cell>
          <cell r="F15">
            <v>7.34</v>
          </cell>
          <cell r="G15">
            <v>27</v>
          </cell>
          <cell r="H15">
            <v>473.17</v>
          </cell>
          <cell r="I15">
            <v>6</v>
          </cell>
          <cell r="J15">
            <v>0</v>
          </cell>
          <cell r="K15">
            <v>0</v>
          </cell>
          <cell r="L15">
            <v>14</v>
          </cell>
          <cell r="M15">
            <v>1.2633520306651222</v>
          </cell>
        </row>
        <row r="16">
          <cell r="B16" t="str">
            <v>Texas A&amp;M</v>
          </cell>
          <cell r="C16">
            <v>5</v>
          </cell>
          <cell r="D16">
            <v>434</v>
          </cell>
          <cell r="E16">
            <v>2363</v>
          </cell>
          <cell r="F16">
            <v>5.44</v>
          </cell>
          <cell r="G16">
            <v>22</v>
          </cell>
          <cell r="H16">
            <v>472.6</v>
          </cell>
          <cell r="I16">
            <v>3</v>
          </cell>
          <cell r="J16">
            <v>2</v>
          </cell>
          <cell r="K16">
            <v>0</v>
          </cell>
          <cell r="L16">
            <v>15</v>
          </cell>
          <cell r="M16">
            <v>1.2552148039691862</v>
          </cell>
        </row>
        <row r="17">
          <cell r="B17" t="str">
            <v>Stanford</v>
          </cell>
          <cell r="C17">
            <v>6</v>
          </cell>
          <cell r="D17">
            <v>414</v>
          </cell>
          <cell r="E17">
            <v>2826</v>
          </cell>
          <cell r="F17">
            <v>6.83</v>
          </cell>
          <cell r="G17">
            <v>33</v>
          </cell>
          <cell r="H17">
            <v>471</v>
          </cell>
          <cell r="I17">
            <v>5</v>
          </cell>
          <cell r="J17">
            <v>1</v>
          </cell>
          <cell r="K17">
            <v>0</v>
          </cell>
          <cell r="L17">
            <v>16</v>
          </cell>
          <cell r="M17">
            <v>1.2323734658753298</v>
          </cell>
        </row>
        <row r="18">
          <cell r="B18" t="str">
            <v>Air Force</v>
          </cell>
          <cell r="C18">
            <v>6</v>
          </cell>
          <cell r="D18">
            <v>429</v>
          </cell>
          <cell r="E18">
            <v>2804</v>
          </cell>
          <cell r="F18">
            <v>6.54</v>
          </cell>
          <cell r="G18">
            <v>29</v>
          </cell>
          <cell r="H18">
            <v>467.33</v>
          </cell>
          <cell r="I18">
            <v>5</v>
          </cell>
          <cell r="J18">
            <v>1</v>
          </cell>
          <cell r="K18">
            <v>0</v>
          </cell>
          <cell r="L18">
            <v>17</v>
          </cell>
          <cell r="M18">
            <v>1.1799811466225474</v>
          </cell>
        </row>
        <row r="19">
          <cell r="B19" t="str">
            <v>Ohio St.</v>
          </cell>
          <cell r="C19">
            <v>6</v>
          </cell>
          <cell r="D19">
            <v>420</v>
          </cell>
          <cell r="E19">
            <v>2795</v>
          </cell>
          <cell r="F19">
            <v>6.65</v>
          </cell>
          <cell r="G19">
            <v>32</v>
          </cell>
          <cell r="H19">
            <v>465.83</v>
          </cell>
          <cell r="I19">
            <v>6</v>
          </cell>
          <cell r="J19">
            <v>0</v>
          </cell>
          <cell r="K19">
            <v>0</v>
          </cell>
          <cell r="L19">
            <v>18</v>
          </cell>
          <cell r="M19">
            <v>1.1585673921595574</v>
          </cell>
        </row>
        <row r="20">
          <cell r="B20" t="str">
            <v>Arkansas</v>
          </cell>
          <cell r="C20">
            <v>5</v>
          </cell>
          <cell r="D20">
            <v>320</v>
          </cell>
          <cell r="E20">
            <v>2314</v>
          </cell>
          <cell r="F20">
            <v>7.23</v>
          </cell>
          <cell r="G20">
            <v>19</v>
          </cell>
          <cell r="H20">
            <v>462.8</v>
          </cell>
          <cell r="I20">
            <v>4</v>
          </cell>
          <cell r="J20">
            <v>1</v>
          </cell>
          <cell r="K20">
            <v>0</v>
          </cell>
          <cell r="L20">
            <v>19</v>
          </cell>
          <cell r="M20">
            <v>1.115311608144318</v>
          </cell>
        </row>
        <row r="21">
          <cell r="B21" t="str">
            <v>San Diego St.</v>
          </cell>
          <cell r="C21">
            <v>5</v>
          </cell>
          <cell r="D21">
            <v>331</v>
          </cell>
          <cell r="E21">
            <v>2311</v>
          </cell>
          <cell r="F21">
            <v>6.98</v>
          </cell>
          <cell r="G21">
            <v>22</v>
          </cell>
          <cell r="H21">
            <v>462.2</v>
          </cell>
          <cell r="I21">
            <v>3</v>
          </cell>
          <cell r="J21">
            <v>2</v>
          </cell>
          <cell r="K21">
            <v>0</v>
          </cell>
          <cell r="L21">
            <v>20</v>
          </cell>
          <cell r="M21">
            <v>1.1067461063591217</v>
          </cell>
        </row>
        <row r="22">
          <cell r="B22" t="str">
            <v>Louisville</v>
          </cell>
          <cell r="C22">
            <v>5</v>
          </cell>
          <cell r="D22">
            <v>335</v>
          </cell>
          <cell r="E22">
            <v>2307</v>
          </cell>
          <cell r="F22">
            <v>6.89</v>
          </cell>
          <cell r="G22">
            <v>20</v>
          </cell>
          <cell r="H22">
            <v>461.4</v>
          </cell>
          <cell r="I22">
            <v>3</v>
          </cell>
          <cell r="J22">
            <v>2</v>
          </cell>
          <cell r="K22">
            <v>0</v>
          </cell>
          <cell r="L22">
            <v>21</v>
          </cell>
          <cell r="M22">
            <v>1.0953254373121937</v>
          </cell>
        </row>
        <row r="23">
          <cell r="B23" t="str">
            <v>Arizona St.</v>
          </cell>
          <cell r="C23">
            <v>6</v>
          </cell>
          <cell r="D23">
            <v>458</v>
          </cell>
          <cell r="E23">
            <v>2731</v>
          </cell>
          <cell r="F23">
            <v>5.96</v>
          </cell>
          <cell r="G23">
            <v>24</v>
          </cell>
          <cell r="H23">
            <v>455.17</v>
          </cell>
          <cell r="I23">
            <v>3</v>
          </cell>
          <cell r="J23">
            <v>3</v>
          </cell>
          <cell r="K23">
            <v>0</v>
          </cell>
          <cell r="L23">
            <v>22</v>
          </cell>
          <cell r="M23">
            <v>1.0063869771092424</v>
          </cell>
        </row>
        <row r="24">
          <cell r="B24" t="str">
            <v>Houston</v>
          </cell>
          <cell r="C24">
            <v>5</v>
          </cell>
          <cell r="D24">
            <v>347</v>
          </cell>
          <cell r="E24">
            <v>2265</v>
          </cell>
          <cell r="F24">
            <v>6.53</v>
          </cell>
          <cell r="G24">
            <v>27</v>
          </cell>
          <cell r="H24">
            <v>453</v>
          </cell>
          <cell r="I24">
            <v>3</v>
          </cell>
          <cell r="J24">
            <v>2</v>
          </cell>
          <cell r="K24">
            <v>0</v>
          </cell>
          <cell r="L24">
            <v>23</v>
          </cell>
          <cell r="M24">
            <v>0.97540841231944997</v>
          </cell>
        </row>
        <row r="25">
          <cell r="B25" t="str">
            <v>Wisconsin</v>
          </cell>
          <cell r="C25">
            <v>6</v>
          </cell>
          <cell r="D25">
            <v>398</v>
          </cell>
          <cell r="E25">
            <v>2701</v>
          </cell>
          <cell r="F25">
            <v>6.79</v>
          </cell>
          <cell r="G25">
            <v>29</v>
          </cell>
          <cell r="H25">
            <v>450.17</v>
          </cell>
          <cell r="I25">
            <v>5</v>
          </cell>
          <cell r="J25">
            <v>1</v>
          </cell>
          <cell r="K25">
            <v>0</v>
          </cell>
          <cell r="L25">
            <v>24</v>
          </cell>
          <cell r="M25">
            <v>0.93500779556594249</v>
          </cell>
        </row>
        <row r="26">
          <cell r="B26" t="str">
            <v>Alabama</v>
          </cell>
          <cell r="C26">
            <v>6</v>
          </cell>
          <cell r="D26">
            <v>372</v>
          </cell>
          <cell r="E26">
            <v>2671</v>
          </cell>
          <cell r="F26">
            <v>7.18</v>
          </cell>
          <cell r="G26">
            <v>26</v>
          </cell>
          <cell r="H26">
            <v>445.17</v>
          </cell>
          <cell r="I26">
            <v>5</v>
          </cell>
          <cell r="J26">
            <v>1</v>
          </cell>
          <cell r="K26">
            <v>0</v>
          </cell>
          <cell r="L26">
            <v>25</v>
          </cell>
          <cell r="M26">
            <v>0.86362861402264246</v>
          </cell>
        </row>
        <row r="27">
          <cell r="B27" t="str">
            <v>Arizona</v>
          </cell>
          <cell r="C27">
            <v>5</v>
          </cell>
          <cell r="D27">
            <v>337</v>
          </cell>
          <cell r="E27">
            <v>2225</v>
          </cell>
          <cell r="F27">
            <v>6.6</v>
          </cell>
          <cell r="G27">
            <v>22</v>
          </cell>
          <cell r="H27">
            <v>445</v>
          </cell>
          <cell r="I27">
            <v>4</v>
          </cell>
          <cell r="J27">
            <v>1</v>
          </cell>
          <cell r="K27">
            <v>0</v>
          </cell>
          <cell r="L27">
            <v>26</v>
          </cell>
          <cell r="M27">
            <v>0.86120172185017008</v>
          </cell>
        </row>
        <row r="28">
          <cell r="B28" t="str">
            <v>North Carolina St.</v>
          </cell>
          <cell r="C28">
            <v>6</v>
          </cell>
          <cell r="D28">
            <v>467</v>
          </cell>
          <cell r="E28">
            <v>2666</v>
          </cell>
          <cell r="F28">
            <v>5.71</v>
          </cell>
          <cell r="G28">
            <v>28</v>
          </cell>
          <cell r="H28">
            <v>444.33</v>
          </cell>
          <cell r="I28">
            <v>5</v>
          </cell>
          <cell r="J28">
            <v>1</v>
          </cell>
          <cell r="K28">
            <v>0</v>
          </cell>
          <cell r="L28">
            <v>27</v>
          </cell>
          <cell r="M28">
            <v>0.85163691152336762</v>
          </cell>
        </row>
        <row r="29">
          <cell r="B29" t="str">
            <v>Florida St.</v>
          </cell>
          <cell r="C29">
            <v>6</v>
          </cell>
          <cell r="D29">
            <v>397</v>
          </cell>
          <cell r="E29">
            <v>2637</v>
          </cell>
          <cell r="F29">
            <v>6.64</v>
          </cell>
          <cell r="G29">
            <v>28</v>
          </cell>
          <cell r="H29">
            <v>439.5</v>
          </cell>
          <cell r="I29">
            <v>5</v>
          </cell>
          <cell r="J29">
            <v>1</v>
          </cell>
          <cell r="K29">
            <v>0</v>
          </cell>
          <cell r="L29">
            <v>28</v>
          </cell>
          <cell r="M29">
            <v>0.78268462215254009</v>
          </cell>
        </row>
        <row r="30">
          <cell r="B30" t="str">
            <v>Utah</v>
          </cell>
          <cell r="C30">
            <v>5</v>
          </cell>
          <cell r="D30">
            <v>312</v>
          </cell>
          <cell r="E30">
            <v>2191</v>
          </cell>
          <cell r="F30">
            <v>7.02</v>
          </cell>
          <cell r="G30">
            <v>32</v>
          </cell>
          <cell r="H30">
            <v>438.2</v>
          </cell>
          <cell r="I30">
            <v>5</v>
          </cell>
          <cell r="J30">
            <v>0</v>
          </cell>
          <cell r="K30">
            <v>0</v>
          </cell>
          <cell r="L30">
            <v>29</v>
          </cell>
          <cell r="M30">
            <v>0.76412603495128195</v>
          </cell>
        </row>
        <row r="31">
          <cell r="B31" t="str">
            <v>Texas Tech</v>
          </cell>
          <cell r="C31">
            <v>5</v>
          </cell>
          <cell r="D31">
            <v>397</v>
          </cell>
          <cell r="E31">
            <v>2180</v>
          </cell>
          <cell r="F31">
            <v>5.49</v>
          </cell>
          <cell r="G31">
            <v>25</v>
          </cell>
          <cell r="H31">
            <v>436</v>
          </cell>
          <cell r="I31">
            <v>3</v>
          </cell>
          <cell r="J31">
            <v>2</v>
          </cell>
          <cell r="K31">
            <v>0</v>
          </cell>
          <cell r="L31">
            <v>30</v>
          </cell>
          <cell r="M31">
            <v>0.73271919507223016</v>
          </cell>
        </row>
        <row r="32">
          <cell r="B32" t="str">
            <v>Kentucky</v>
          </cell>
          <cell r="C32">
            <v>6</v>
          </cell>
          <cell r="D32">
            <v>404</v>
          </cell>
          <cell r="E32">
            <v>2604</v>
          </cell>
          <cell r="F32">
            <v>6.45</v>
          </cell>
          <cell r="G32">
            <v>28</v>
          </cell>
          <cell r="H32">
            <v>434</v>
          </cell>
          <cell r="I32">
            <v>3</v>
          </cell>
          <cell r="J32">
            <v>3</v>
          </cell>
          <cell r="K32">
            <v>0</v>
          </cell>
          <cell r="L32">
            <v>31</v>
          </cell>
          <cell r="M32">
            <v>0.70416752245491021</v>
          </cell>
        </row>
        <row r="33">
          <cell r="B33" t="str">
            <v>UTEP</v>
          </cell>
          <cell r="C33">
            <v>6</v>
          </cell>
          <cell r="D33">
            <v>421</v>
          </cell>
          <cell r="E33">
            <v>2584</v>
          </cell>
          <cell r="F33">
            <v>6.14</v>
          </cell>
          <cell r="G33">
            <v>25</v>
          </cell>
          <cell r="H33">
            <v>430.67</v>
          </cell>
          <cell r="I33">
            <v>5</v>
          </cell>
          <cell r="J33">
            <v>1</v>
          </cell>
          <cell r="K33">
            <v>0</v>
          </cell>
          <cell r="L33">
            <v>32</v>
          </cell>
          <cell r="M33">
            <v>0.65662898754707266</v>
          </cell>
        </row>
        <row r="34">
          <cell r="B34" t="str">
            <v>Iowa</v>
          </cell>
          <cell r="C34">
            <v>5</v>
          </cell>
          <cell r="D34">
            <v>325</v>
          </cell>
          <cell r="E34">
            <v>2132</v>
          </cell>
          <cell r="F34">
            <v>6.56</v>
          </cell>
          <cell r="G34">
            <v>23</v>
          </cell>
          <cell r="H34">
            <v>426.4</v>
          </cell>
          <cell r="I34">
            <v>4</v>
          </cell>
          <cell r="J34">
            <v>1</v>
          </cell>
          <cell r="K34">
            <v>0</v>
          </cell>
          <cell r="L34">
            <v>33</v>
          </cell>
          <cell r="M34">
            <v>0.59567116650909391</v>
          </cell>
        </row>
        <row r="35">
          <cell r="B35" t="str">
            <v>Northwestern</v>
          </cell>
          <cell r="C35">
            <v>6</v>
          </cell>
          <cell r="D35">
            <v>455</v>
          </cell>
          <cell r="E35">
            <v>2554</v>
          </cell>
          <cell r="F35">
            <v>5.61</v>
          </cell>
          <cell r="G35">
            <v>21</v>
          </cell>
          <cell r="H35">
            <v>425.67</v>
          </cell>
          <cell r="I35">
            <v>5</v>
          </cell>
          <cell r="J35">
            <v>1</v>
          </cell>
          <cell r="K35">
            <v>0</v>
          </cell>
          <cell r="L35">
            <v>34</v>
          </cell>
          <cell r="M35">
            <v>0.58524980600377274</v>
          </cell>
        </row>
        <row r="36">
          <cell r="B36" t="str">
            <v>Mississippi</v>
          </cell>
          <cell r="C36">
            <v>5</v>
          </cell>
          <cell r="D36">
            <v>337</v>
          </cell>
          <cell r="E36">
            <v>2117</v>
          </cell>
          <cell r="F36">
            <v>6.28</v>
          </cell>
          <cell r="G36">
            <v>24</v>
          </cell>
          <cell r="H36">
            <v>423.4</v>
          </cell>
          <cell r="I36">
            <v>3</v>
          </cell>
          <cell r="J36">
            <v>2</v>
          </cell>
          <cell r="K36">
            <v>0</v>
          </cell>
          <cell r="L36">
            <v>35</v>
          </cell>
          <cell r="M36">
            <v>0.55284365758311393</v>
          </cell>
        </row>
        <row r="37">
          <cell r="B37" t="str">
            <v>Duke</v>
          </cell>
          <cell r="C37">
            <v>5</v>
          </cell>
          <cell r="D37">
            <v>368</v>
          </cell>
          <cell r="E37">
            <v>2102</v>
          </cell>
          <cell r="F37">
            <v>5.71</v>
          </cell>
          <cell r="G37">
            <v>16</v>
          </cell>
          <cell r="H37">
            <v>420.4</v>
          </cell>
          <cell r="I37">
            <v>1</v>
          </cell>
          <cell r="J37">
            <v>4</v>
          </cell>
          <cell r="K37">
            <v>0</v>
          </cell>
          <cell r="L37">
            <v>36</v>
          </cell>
          <cell r="M37">
            <v>0.51001614865713407</v>
          </cell>
        </row>
        <row r="38">
          <cell r="B38" t="str">
            <v>Idaho</v>
          </cell>
          <cell r="C38">
            <v>5</v>
          </cell>
          <cell r="D38">
            <v>363</v>
          </cell>
          <cell r="E38">
            <v>2094</v>
          </cell>
          <cell r="F38">
            <v>5.77</v>
          </cell>
          <cell r="G38">
            <v>19</v>
          </cell>
          <cell r="H38">
            <v>418.8</v>
          </cell>
          <cell r="I38">
            <v>3</v>
          </cell>
          <cell r="J38">
            <v>2</v>
          </cell>
          <cell r="K38">
            <v>0</v>
          </cell>
          <cell r="L38">
            <v>37</v>
          </cell>
          <cell r="M38">
            <v>0.48717481056327855</v>
          </cell>
        </row>
        <row r="39">
          <cell r="B39" t="str">
            <v>Mississippi St.</v>
          </cell>
          <cell r="C39">
            <v>6</v>
          </cell>
          <cell r="D39">
            <v>396</v>
          </cell>
          <cell r="E39">
            <v>2501</v>
          </cell>
          <cell r="F39">
            <v>6.32</v>
          </cell>
          <cell r="G39">
            <v>26</v>
          </cell>
          <cell r="H39">
            <v>416.83</v>
          </cell>
          <cell r="I39">
            <v>4</v>
          </cell>
          <cell r="J39">
            <v>2</v>
          </cell>
          <cell r="K39">
            <v>0</v>
          </cell>
          <cell r="L39">
            <v>38</v>
          </cell>
          <cell r="M39">
            <v>0.45905141303521796</v>
          </cell>
        </row>
        <row r="40">
          <cell r="B40" t="str">
            <v>Cincinnati</v>
          </cell>
          <cell r="C40">
            <v>5</v>
          </cell>
          <cell r="D40">
            <v>334</v>
          </cell>
          <cell r="E40">
            <v>2082</v>
          </cell>
          <cell r="F40">
            <v>6.23</v>
          </cell>
          <cell r="G40">
            <v>19</v>
          </cell>
          <cell r="H40">
            <v>416.4</v>
          </cell>
          <cell r="I40">
            <v>2</v>
          </cell>
          <cell r="J40">
            <v>3</v>
          </cell>
          <cell r="K40">
            <v>0</v>
          </cell>
          <cell r="L40">
            <v>39</v>
          </cell>
          <cell r="M40">
            <v>0.45291280342249407</v>
          </cell>
        </row>
        <row r="41">
          <cell r="B41" t="str">
            <v>Oklahoma</v>
          </cell>
          <cell r="C41">
            <v>5</v>
          </cell>
          <cell r="D41">
            <v>425</v>
          </cell>
          <cell r="E41">
            <v>2078</v>
          </cell>
          <cell r="F41">
            <v>4.8899999999999997</v>
          </cell>
          <cell r="G41">
            <v>21</v>
          </cell>
          <cell r="H41">
            <v>415.6</v>
          </cell>
          <cell r="I41">
            <v>5</v>
          </cell>
          <cell r="J41">
            <v>0</v>
          </cell>
          <cell r="K41">
            <v>0</v>
          </cell>
          <cell r="L41">
            <v>40</v>
          </cell>
          <cell r="M41">
            <v>0.44149213437556672</v>
          </cell>
        </row>
        <row r="42">
          <cell r="B42" t="str">
            <v>SMU</v>
          </cell>
          <cell r="C42">
            <v>6</v>
          </cell>
          <cell r="D42">
            <v>380</v>
          </cell>
          <cell r="E42">
            <v>2488</v>
          </cell>
          <cell r="F42">
            <v>6.55</v>
          </cell>
          <cell r="G42">
            <v>24</v>
          </cell>
          <cell r="H42">
            <v>414.67</v>
          </cell>
          <cell r="I42">
            <v>4</v>
          </cell>
          <cell r="J42">
            <v>2</v>
          </cell>
          <cell r="K42">
            <v>0</v>
          </cell>
          <cell r="L42">
            <v>41</v>
          </cell>
          <cell r="M42">
            <v>0.42821560660851282</v>
          </cell>
        </row>
        <row r="43">
          <cell r="B43" t="str">
            <v>Central Mich.</v>
          </cell>
          <cell r="C43">
            <v>6</v>
          </cell>
          <cell r="D43">
            <v>439</v>
          </cell>
          <cell r="E43">
            <v>2487</v>
          </cell>
          <cell r="F43">
            <v>5.67</v>
          </cell>
          <cell r="G43">
            <v>21</v>
          </cell>
          <cell r="H43">
            <v>414.5</v>
          </cell>
          <cell r="I43">
            <v>2</v>
          </cell>
          <cell r="J43">
            <v>4</v>
          </cell>
          <cell r="K43">
            <v>0</v>
          </cell>
          <cell r="L43">
            <v>42</v>
          </cell>
          <cell r="M43">
            <v>0.42578871443604038</v>
          </cell>
        </row>
        <row r="44">
          <cell r="B44" t="str">
            <v>Missouri</v>
          </cell>
          <cell r="C44">
            <v>5</v>
          </cell>
          <cell r="D44">
            <v>350</v>
          </cell>
          <cell r="E44">
            <v>2071</v>
          </cell>
          <cell r="F44">
            <v>5.92</v>
          </cell>
          <cell r="G44">
            <v>21</v>
          </cell>
          <cell r="H44">
            <v>414.2</v>
          </cell>
          <cell r="I44">
            <v>5</v>
          </cell>
          <cell r="J44">
            <v>0</v>
          </cell>
          <cell r="K44">
            <v>0</v>
          </cell>
          <cell r="L44">
            <v>43</v>
          </cell>
          <cell r="M44">
            <v>0.42150596354344227</v>
          </cell>
        </row>
        <row r="45">
          <cell r="B45" t="str">
            <v>Arkansas St.</v>
          </cell>
          <cell r="C45">
            <v>6</v>
          </cell>
          <cell r="D45">
            <v>437</v>
          </cell>
          <cell r="E45">
            <v>2482</v>
          </cell>
          <cell r="F45">
            <v>5.68</v>
          </cell>
          <cell r="G45">
            <v>20</v>
          </cell>
          <cell r="H45">
            <v>413.67</v>
          </cell>
          <cell r="I45">
            <v>2</v>
          </cell>
          <cell r="J45">
            <v>4</v>
          </cell>
          <cell r="K45">
            <v>0</v>
          </cell>
          <cell r="L45">
            <v>44</v>
          </cell>
          <cell r="M45">
            <v>0.41393977029985285</v>
          </cell>
        </row>
        <row r="46">
          <cell r="B46" t="str">
            <v>Georgia Tech</v>
          </cell>
          <cell r="C46">
            <v>6</v>
          </cell>
          <cell r="D46">
            <v>413</v>
          </cell>
          <cell r="E46">
            <v>2477</v>
          </cell>
          <cell r="F46">
            <v>6</v>
          </cell>
          <cell r="G46">
            <v>22</v>
          </cell>
          <cell r="H46">
            <v>412.83</v>
          </cell>
          <cell r="I46">
            <v>4</v>
          </cell>
          <cell r="J46">
            <v>2</v>
          </cell>
          <cell r="K46">
            <v>0</v>
          </cell>
          <cell r="L46">
            <v>45</v>
          </cell>
          <cell r="M46">
            <v>0.40194806780057801</v>
          </cell>
        </row>
        <row r="47">
          <cell r="B47" t="str">
            <v>Northern Ill.</v>
          </cell>
          <cell r="C47">
            <v>6</v>
          </cell>
          <cell r="D47">
            <v>387</v>
          </cell>
          <cell r="E47">
            <v>2467</v>
          </cell>
          <cell r="F47">
            <v>6.37</v>
          </cell>
          <cell r="G47">
            <v>21</v>
          </cell>
          <cell r="H47">
            <v>411.17</v>
          </cell>
          <cell r="I47">
            <v>4</v>
          </cell>
          <cell r="J47">
            <v>2</v>
          </cell>
          <cell r="K47">
            <v>0</v>
          </cell>
          <cell r="L47">
            <v>46</v>
          </cell>
          <cell r="M47">
            <v>0.37825017952820289</v>
          </cell>
        </row>
        <row r="48">
          <cell r="B48" t="str">
            <v>UAB</v>
          </cell>
          <cell r="C48">
            <v>5</v>
          </cell>
          <cell r="D48">
            <v>360</v>
          </cell>
          <cell r="E48">
            <v>2033</v>
          </cell>
          <cell r="F48">
            <v>5.65</v>
          </cell>
          <cell r="G48">
            <v>14</v>
          </cell>
          <cell r="H48">
            <v>406.6</v>
          </cell>
          <cell r="I48">
            <v>1</v>
          </cell>
          <cell r="J48">
            <v>4</v>
          </cell>
          <cell r="K48">
            <v>0</v>
          </cell>
          <cell r="L48">
            <v>47</v>
          </cell>
          <cell r="M48">
            <v>0.3130096075976268</v>
          </cell>
        </row>
        <row r="49">
          <cell r="B49" t="str">
            <v>Indiana</v>
          </cell>
          <cell r="C49">
            <v>5</v>
          </cell>
          <cell r="D49">
            <v>353</v>
          </cell>
          <cell r="E49">
            <v>2030</v>
          </cell>
          <cell r="F49">
            <v>5.75</v>
          </cell>
          <cell r="G49">
            <v>22</v>
          </cell>
          <cell r="H49">
            <v>406</v>
          </cell>
          <cell r="I49">
            <v>3</v>
          </cell>
          <cell r="J49">
            <v>2</v>
          </cell>
          <cell r="K49">
            <v>0</v>
          </cell>
          <cell r="L49">
            <v>48</v>
          </cell>
          <cell r="M49">
            <v>0.30444410581243048</v>
          </cell>
        </row>
        <row r="50">
          <cell r="B50" t="str">
            <v>California</v>
          </cell>
          <cell r="C50">
            <v>5</v>
          </cell>
          <cell r="D50">
            <v>336</v>
          </cell>
          <cell r="E50">
            <v>2024</v>
          </cell>
          <cell r="F50">
            <v>6.02</v>
          </cell>
          <cell r="G50">
            <v>23</v>
          </cell>
          <cell r="H50">
            <v>404.8</v>
          </cell>
          <cell r="I50">
            <v>3</v>
          </cell>
          <cell r="J50">
            <v>2</v>
          </cell>
          <cell r="K50">
            <v>0</v>
          </cell>
          <cell r="L50">
            <v>49</v>
          </cell>
          <cell r="M50">
            <v>0.28731310224203865</v>
          </cell>
        </row>
        <row r="51">
          <cell r="B51" t="str">
            <v>Southern Miss.</v>
          </cell>
          <cell r="C51">
            <v>6</v>
          </cell>
          <cell r="D51">
            <v>470</v>
          </cell>
          <cell r="E51">
            <v>2424</v>
          </cell>
          <cell r="F51">
            <v>5.16</v>
          </cell>
          <cell r="G51">
            <v>19</v>
          </cell>
          <cell r="H51">
            <v>404</v>
          </cell>
          <cell r="I51">
            <v>4</v>
          </cell>
          <cell r="J51">
            <v>2</v>
          </cell>
          <cell r="K51">
            <v>0</v>
          </cell>
          <cell r="L51">
            <v>50</v>
          </cell>
          <cell r="M51">
            <v>0.27589243319511053</v>
          </cell>
        </row>
        <row r="52">
          <cell r="B52" t="str">
            <v>East Carolina</v>
          </cell>
          <cell r="C52">
            <v>5</v>
          </cell>
          <cell r="D52">
            <v>360</v>
          </cell>
          <cell r="E52">
            <v>2009</v>
          </cell>
          <cell r="F52">
            <v>5.58</v>
          </cell>
          <cell r="G52">
            <v>25</v>
          </cell>
          <cell r="H52">
            <v>401.8</v>
          </cell>
          <cell r="I52">
            <v>3</v>
          </cell>
          <cell r="J52">
            <v>2</v>
          </cell>
          <cell r="K52">
            <v>0</v>
          </cell>
          <cell r="L52">
            <v>51</v>
          </cell>
          <cell r="M52">
            <v>0.24448559331605871</v>
          </cell>
        </row>
        <row r="53">
          <cell r="B53" t="str">
            <v>Washington</v>
          </cell>
          <cell r="C53">
            <v>5</v>
          </cell>
          <cell r="D53">
            <v>345</v>
          </cell>
          <cell r="E53">
            <v>1997</v>
          </cell>
          <cell r="F53">
            <v>5.79</v>
          </cell>
          <cell r="G53">
            <v>15</v>
          </cell>
          <cell r="H53">
            <v>399.4</v>
          </cell>
          <cell r="I53">
            <v>2</v>
          </cell>
          <cell r="J53">
            <v>3</v>
          </cell>
          <cell r="K53">
            <v>0</v>
          </cell>
          <cell r="L53">
            <v>52</v>
          </cell>
          <cell r="M53">
            <v>0.21022358617527426</v>
          </cell>
        </row>
        <row r="54">
          <cell r="B54" t="str">
            <v>Minnesota</v>
          </cell>
          <cell r="C54">
            <v>6</v>
          </cell>
          <cell r="D54">
            <v>415</v>
          </cell>
          <cell r="E54">
            <v>2382</v>
          </cell>
          <cell r="F54">
            <v>5.74</v>
          </cell>
          <cell r="G54">
            <v>20</v>
          </cell>
          <cell r="H54">
            <v>397</v>
          </cell>
          <cell r="I54">
            <v>1</v>
          </cell>
          <cell r="J54">
            <v>5</v>
          </cell>
          <cell r="K54">
            <v>0</v>
          </cell>
          <cell r="L54">
            <v>53</v>
          </cell>
          <cell r="M54">
            <v>0.17596157903449061</v>
          </cell>
        </row>
        <row r="55">
          <cell r="B55" t="str">
            <v>Virginia</v>
          </cell>
          <cell r="C55">
            <v>5</v>
          </cell>
          <cell r="D55">
            <v>336</v>
          </cell>
          <cell r="E55">
            <v>1974</v>
          </cell>
          <cell r="F55">
            <v>5.88</v>
          </cell>
          <cell r="G55">
            <v>18</v>
          </cell>
          <cell r="H55">
            <v>394.8</v>
          </cell>
          <cell r="I55">
            <v>2</v>
          </cell>
          <cell r="J55">
            <v>3</v>
          </cell>
          <cell r="K55">
            <v>0</v>
          </cell>
          <cell r="L55">
            <v>54</v>
          </cell>
          <cell r="M55">
            <v>0.14455473915543879</v>
          </cell>
        </row>
        <row r="56">
          <cell r="B56" t="str">
            <v>West Virginia</v>
          </cell>
          <cell r="C56">
            <v>5</v>
          </cell>
          <cell r="D56">
            <v>352</v>
          </cell>
          <cell r="E56">
            <v>1960</v>
          </cell>
          <cell r="F56">
            <v>5.57</v>
          </cell>
          <cell r="G56">
            <v>19</v>
          </cell>
          <cell r="H56">
            <v>392</v>
          </cell>
          <cell r="I56">
            <v>4</v>
          </cell>
          <cell r="J56">
            <v>1</v>
          </cell>
          <cell r="K56">
            <v>0</v>
          </cell>
          <cell r="L56">
            <v>55</v>
          </cell>
          <cell r="M56">
            <v>0.10458239749119065</v>
          </cell>
        </row>
        <row r="57">
          <cell r="B57" t="str">
            <v>Notre Dame</v>
          </cell>
          <cell r="C57">
            <v>6</v>
          </cell>
          <cell r="D57">
            <v>433</v>
          </cell>
          <cell r="E57">
            <v>2349</v>
          </cell>
          <cell r="F57">
            <v>5.42</v>
          </cell>
          <cell r="G57">
            <v>16</v>
          </cell>
          <cell r="H57">
            <v>391.5</v>
          </cell>
          <cell r="I57">
            <v>3</v>
          </cell>
          <cell r="J57">
            <v>3</v>
          </cell>
          <cell r="K57">
            <v>0</v>
          </cell>
          <cell r="L57">
            <v>56</v>
          </cell>
          <cell r="M57">
            <v>9.7444479336860665E-2</v>
          </cell>
        </row>
        <row r="58">
          <cell r="B58" t="str">
            <v>Middle Tenn.</v>
          </cell>
          <cell r="C58">
            <v>5</v>
          </cell>
          <cell r="D58">
            <v>349</v>
          </cell>
          <cell r="E58">
            <v>1918</v>
          </cell>
          <cell r="F58">
            <v>5.5</v>
          </cell>
          <cell r="G58">
            <v>18</v>
          </cell>
          <cell r="H58">
            <v>383.6</v>
          </cell>
          <cell r="I58">
            <v>2</v>
          </cell>
          <cell r="J58">
            <v>3</v>
          </cell>
          <cell r="K58">
            <v>0</v>
          </cell>
          <cell r="L58">
            <v>57</v>
          </cell>
          <cell r="M58">
            <v>-1.5334627501552931E-2</v>
          </cell>
        </row>
        <row r="59">
          <cell r="B59" t="str">
            <v>Virginia Tech</v>
          </cell>
          <cell r="C59">
            <v>6</v>
          </cell>
          <cell r="D59">
            <v>358</v>
          </cell>
          <cell r="E59">
            <v>2301</v>
          </cell>
          <cell r="F59">
            <v>6.43</v>
          </cell>
          <cell r="G59">
            <v>25</v>
          </cell>
          <cell r="H59">
            <v>383.5</v>
          </cell>
          <cell r="I59">
            <v>4</v>
          </cell>
          <cell r="J59">
            <v>2</v>
          </cell>
          <cell r="K59">
            <v>0</v>
          </cell>
          <cell r="L59">
            <v>58</v>
          </cell>
          <cell r="M59">
            <v>-1.6762211132419255E-2</v>
          </cell>
        </row>
        <row r="60">
          <cell r="B60" t="str">
            <v>Fresno St.</v>
          </cell>
          <cell r="C60">
            <v>5</v>
          </cell>
          <cell r="D60">
            <v>324</v>
          </cell>
          <cell r="E60">
            <v>1916</v>
          </cell>
          <cell r="F60">
            <v>5.91</v>
          </cell>
          <cell r="G60">
            <v>22</v>
          </cell>
          <cell r="H60">
            <v>383.2</v>
          </cell>
          <cell r="I60">
            <v>3</v>
          </cell>
          <cell r="J60">
            <v>2</v>
          </cell>
          <cell r="K60">
            <v>0</v>
          </cell>
          <cell r="L60">
            <v>59</v>
          </cell>
          <cell r="M60">
            <v>-2.1044962025017416E-2</v>
          </cell>
        </row>
        <row r="61">
          <cell r="B61" t="str">
            <v>Miami (FL)</v>
          </cell>
          <cell r="C61">
            <v>5</v>
          </cell>
          <cell r="D61">
            <v>357</v>
          </cell>
          <cell r="E61">
            <v>1905</v>
          </cell>
          <cell r="F61">
            <v>5.34</v>
          </cell>
          <cell r="G61">
            <v>19</v>
          </cell>
          <cell r="H61">
            <v>381</v>
          </cell>
          <cell r="I61">
            <v>3</v>
          </cell>
          <cell r="J61">
            <v>2</v>
          </cell>
          <cell r="K61">
            <v>0</v>
          </cell>
          <cell r="L61">
            <v>60</v>
          </cell>
          <cell r="M61">
            <v>-5.2451801904069228E-2</v>
          </cell>
        </row>
        <row r="62">
          <cell r="B62" t="str">
            <v>Western Mich.</v>
          </cell>
          <cell r="C62">
            <v>5</v>
          </cell>
          <cell r="D62">
            <v>394</v>
          </cell>
          <cell r="E62">
            <v>1887</v>
          </cell>
          <cell r="F62">
            <v>4.79</v>
          </cell>
          <cell r="G62">
            <v>19</v>
          </cell>
          <cell r="H62">
            <v>377.4</v>
          </cell>
          <cell r="I62">
            <v>2</v>
          </cell>
          <cell r="J62">
            <v>3</v>
          </cell>
          <cell r="K62">
            <v>0</v>
          </cell>
          <cell r="L62">
            <v>61</v>
          </cell>
          <cell r="M62">
            <v>-0.10384481261524552</v>
          </cell>
        </row>
        <row r="63">
          <cell r="B63" t="str">
            <v>Buffalo</v>
          </cell>
          <cell r="C63">
            <v>5</v>
          </cell>
          <cell r="D63">
            <v>415</v>
          </cell>
          <cell r="E63">
            <v>1883</v>
          </cell>
          <cell r="F63">
            <v>4.54</v>
          </cell>
          <cell r="G63">
            <v>12</v>
          </cell>
          <cell r="H63">
            <v>376.6</v>
          </cell>
          <cell r="I63">
            <v>2</v>
          </cell>
          <cell r="J63">
            <v>3</v>
          </cell>
          <cell r="K63">
            <v>0</v>
          </cell>
          <cell r="L63">
            <v>62</v>
          </cell>
          <cell r="M63">
            <v>-0.11526548166217286</v>
          </cell>
        </row>
        <row r="64">
          <cell r="B64" t="str">
            <v>Navy</v>
          </cell>
          <cell r="C64">
            <v>5</v>
          </cell>
          <cell r="D64">
            <v>346</v>
          </cell>
          <cell r="E64">
            <v>1874</v>
          </cell>
          <cell r="F64">
            <v>5.42</v>
          </cell>
          <cell r="G64">
            <v>12</v>
          </cell>
          <cell r="H64">
            <v>374.8</v>
          </cell>
          <cell r="I64">
            <v>3</v>
          </cell>
          <cell r="J64">
            <v>2</v>
          </cell>
          <cell r="K64">
            <v>0</v>
          </cell>
          <cell r="L64">
            <v>63</v>
          </cell>
          <cell r="M64">
            <v>-0.140961987017761</v>
          </cell>
        </row>
        <row r="65">
          <cell r="B65" t="str">
            <v>South Carolina</v>
          </cell>
          <cell r="C65">
            <v>5</v>
          </cell>
          <cell r="D65">
            <v>313</v>
          </cell>
          <cell r="E65">
            <v>1872</v>
          </cell>
          <cell r="F65">
            <v>5.98</v>
          </cell>
          <cell r="G65">
            <v>21</v>
          </cell>
          <cell r="H65">
            <v>374.4</v>
          </cell>
          <cell r="I65">
            <v>4</v>
          </cell>
          <cell r="J65">
            <v>1</v>
          </cell>
          <cell r="K65">
            <v>0</v>
          </cell>
          <cell r="L65">
            <v>64</v>
          </cell>
          <cell r="M65">
            <v>-0.14667232154122548</v>
          </cell>
        </row>
        <row r="66">
          <cell r="B66" t="str">
            <v>Connecticut</v>
          </cell>
          <cell r="C66">
            <v>6</v>
          </cell>
          <cell r="D66">
            <v>395</v>
          </cell>
          <cell r="E66">
            <v>2235</v>
          </cell>
          <cell r="F66">
            <v>5.66</v>
          </cell>
          <cell r="G66">
            <v>24</v>
          </cell>
          <cell r="H66">
            <v>372.5</v>
          </cell>
          <cell r="I66">
            <v>3</v>
          </cell>
          <cell r="J66">
            <v>3</v>
          </cell>
          <cell r="K66">
            <v>0</v>
          </cell>
          <cell r="L66">
            <v>65</v>
          </cell>
          <cell r="M66">
            <v>-0.17379641052767913</v>
          </cell>
        </row>
        <row r="67">
          <cell r="B67" t="str">
            <v>Clemson</v>
          </cell>
          <cell r="C67">
            <v>5</v>
          </cell>
          <cell r="D67">
            <v>325</v>
          </cell>
          <cell r="E67">
            <v>1859</v>
          </cell>
          <cell r="F67">
            <v>5.72</v>
          </cell>
          <cell r="G67">
            <v>21</v>
          </cell>
          <cell r="H67">
            <v>371.8</v>
          </cell>
          <cell r="I67">
            <v>2</v>
          </cell>
          <cell r="J67">
            <v>3</v>
          </cell>
          <cell r="K67">
            <v>0</v>
          </cell>
          <cell r="L67">
            <v>66</v>
          </cell>
          <cell r="M67">
            <v>-0.18378949594374097</v>
          </cell>
        </row>
        <row r="68">
          <cell r="B68" t="str">
            <v>Georgia</v>
          </cell>
          <cell r="C68">
            <v>6</v>
          </cell>
          <cell r="D68">
            <v>368</v>
          </cell>
          <cell r="E68">
            <v>2220</v>
          </cell>
          <cell r="F68">
            <v>6.03</v>
          </cell>
          <cell r="G68">
            <v>19</v>
          </cell>
          <cell r="H68">
            <v>370</v>
          </cell>
          <cell r="I68">
            <v>2</v>
          </cell>
          <cell r="J68">
            <v>4</v>
          </cell>
          <cell r="K68">
            <v>0</v>
          </cell>
          <cell r="L68">
            <v>67</v>
          </cell>
          <cell r="M68">
            <v>-0.20948600129932912</v>
          </cell>
        </row>
        <row r="69">
          <cell r="B69" t="str">
            <v>Syracuse</v>
          </cell>
          <cell r="C69">
            <v>5</v>
          </cell>
          <cell r="D69">
            <v>306</v>
          </cell>
          <cell r="E69">
            <v>1849</v>
          </cell>
          <cell r="F69">
            <v>6.04</v>
          </cell>
          <cell r="G69">
            <v>18</v>
          </cell>
          <cell r="H69">
            <v>369.8</v>
          </cell>
          <cell r="I69">
            <v>4</v>
          </cell>
          <cell r="J69">
            <v>1</v>
          </cell>
          <cell r="K69">
            <v>0</v>
          </cell>
          <cell r="L69">
            <v>68</v>
          </cell>
          <cell r="M69">
            <v>-0.21234116856106094</v>
          </cell>
        </row>
        <row r="70">
          <cell r="B70" t="str">
            <v>Kansas St.</v>
          </cell>
          <cell r="C70">
            <v>5</v>
          </cell>
          <cell r="D70">
            <v>320</v>
          </cell>
          <cell r="E70">
            <v>1826</v>
          </cell>
          <cell r="F70">
            <v>5.71</v>
          </cell>
          <cell r="G70">
            <v>17</v>
          </cell>
          <cell r="H70">
            <v>365.2</v>
          </cell>
          <cell r="I70">
            <v>4</v>
          </cell>
          <cell r="J70">
            <v>1</v>
          </cell>
          <cell r="K70">
            <v>0</v>
          </cell>
          <cell r="L70">
            <v>69</v>
          </cell>
          <cell r="M70">
            <v>-0.27801001558089722</v>
          </cell>
        </row>
        <row r="71">
          <cell r="B71" t="str">
            <v>UCF</v>
          </cell>
          <cell r="C71">
            <v>5</v>
          </cell>
          <cell r="D71">
            <v>331</v>
          </cell>
          <cell r="E71">
            <v>1811</v>
          </cell>
          <cell r="F71">
            <v>5.47</v>
          </cell>
          <cell r="G71">
            <v>18</v>
          </cell>
          <cell r="H71">
            <v>362.2</v>
          </cell>
          <cell r="I71">
            <v>3</v>
          </cell>
          <cell r="J71">
            <v>2</v>
          </cell>
          <cell r="K71">
            <v>0</v>
          </cell>
          <cell r="L71">
            <v>70</v>
          </cell>
          <cell r="M71">
            <v>-0.32083752450687719</v>
          </cell>
        </row>
        <row r="72">
          <cell r="B72" t="str">
            <v>Texas</v>
          </cell>
          <cell r="C72">
            <v>5</v>
          </cell>
          <cell r="D72">
            <v>345</v>
          </cell>
          <cell r="E72">
            <v>1800</v>
          </cell>
          <cell r="F72">
            <v>5.22</v>
          </cell>
          <cell r="G72">
            <v>14</v>
          </cell>
          <cell r="H72">
            <v>360</v>
          </cell>
          <cell r="I72">
            <v>3</v>
          </cell>
          <cell r="J72">
            <v>2</v>
          </cell>
          <cell r="K72">
            <v>0</v>
          </cell>
          <cell r="L72">
            <v>71</v>
          </cell>
          <cell r="M72">
            <v>-0.35224436438592899</v>
          </cell>
        </row>
        <row r="73">
          <cell r="B73" t="str">
            <v>North Texas</v>
          </cell>
          <cell r="C73">
            <v>6</v>
          </cell>
          <cell r="D73">
            <v>421</v>
          </cell>
          <cell r="E73">
            <v>2156</v>
          </cell>
          <cell r="F73">
            <v>5.12</v>
          </cell>
          <cell r="G73">
            <v>13</v>
          </cell>
          <cell r="H73">
            <v>359.33</v>
          </cell>
          <cell r="I73">
            <v>1</v>
          </cell>
          <cell r="J73">
            <v>5</v>
          </cell>
          <cell r="K73">
            <v>0</v>
          </cell>
          <cell r="L73">
            <v>72</v>
          </cell>
          <cell r="M73">
            <v>-0.36180917471273144</v>
          </cell>
        </row>
        <row r="74">
          <cell r="B74" t="str">
            <v>Pittsburgh</v>
          </cell>
          <cell r="C74">
            <v>5</v>
          </cell>
          <cell r="D74">
            <v>320</v>
          </cell>
          <cell r="E74">
            <v>1794</v>
          </cell>
          <cell r="F74">
            <v>5.61</v>
          </cell>
          <cell r="G74">
            <v>14</v>
          </cell>
          <cell r="H74">
            <v>358.8</v>
          </cell>
          <cell r="I74">
            <v>2</v>
          </cell>
          <cell r="J74">
            <v>3</v>
          </cell>
          <cell r="K74">
            <v>0</v>
          </cell>
          <cell r="L74">
            <v>73</v>
          </cell>
          <cell r="M74">
            <v>-0.36937536795632081</v>
          </cell>
        </row>
        <row r="75">
          <cell r="B75" t="str">
            <v>Utah St.</v>
          </cell>
          <cell r="C75">
            <v>6</v>
          </cell>
          <cell r="D75">
            <v>420</v>
          </cell>
          <cell r="E75">
            <v>2148</v>
          </cell>
          <cell r="F75">
            <v>5.1100000000000003</v>
          </cell>
          <cell r="G75">
            <v>16</v>
          </cell>
          <cell r="H75">
            <v>358</v>
          </cell>
          <cell r="I75">
            <v>2</v>
          </cell>
          <cell r="J75">
            <v>4</v>
          </cell>
          <cell r="K75">
            <v>0</v>
          </cell>
          <cell r="L75">
            <v>74</v>
          </cell>
          <cell r="M75">
            <v>-0.38079603700324899</v>
          </cell>
        </row>
        <row r="76">
          <cell r="B76" t="str">
            <v>Wake Forest</v>
          </cell>
          <cell r="C76">
            <v>6</v>
          </cell>
          <cell r="D76">
            <v>426</v>
          </cell>
          <cell r="E76">
            <v>2148</v>
          </cell>
          <cell r="F76">
            <v>5.04</v>
          </cell>
          <cell r="G76">
            <v>23</v>
          </cell>
          <cell r="H76">
            <v>358</v>
          </cell>
          <cell r="I76">
            <v>2</v>
          </cell>
          <cell r="J76">
            <v>4</v>
          </cell>
          <cell r="K76">
            <v>0</v>
          </cell>
          <cell r="L76">
            <v>74</v>
          </cell>
          <cell r="M76">
            <v>-0.38079603700324899</v>
          </cell>
        </row>
        <row r="77">
          <cell r="B77" t="str">
            <v>North Carolina</v>
          </cell>
          <cell r="C77">
            <v>5</v>
          </cell>
          <cell r="D77">
            <v>334</v>
          </cell>
          <cell r="E77">
            <v>1782</v>
          </cell>
          <cell r="F77">
            <v>5.34</v>
          </cell>
          <cell r="G77">
            <v>17</v>
          </cell>
          <cell r="H77">
            <v>356.4</v>
          </cell>
          <cell r="I77">
            <v>3</v>
          </cell>
          <cell r="J77">
            <v>2</v>
          </cell>
          <cell r="K77">
            <v>0</v>
          </cell>
          <cell r="L77">
            <v>76</v>
          </cell>
          <cell r="M77">
            <v>-0.40363737509710529</v>
          </cell>
        </row>
        <row r="78">
          <cell r="B78" t="str">
            <v>Purdue</v>
          </cell>
          <cell r="C78">
            <v>5</v>
          </cell>
          <cell r="D78">
            <v>356</v>
          </cell>
          <cell r="E78">
            <v>1776</v>
          </cell>
          <cell r="F78">
            <v>4.99</v>
          </cell>
          <cell r="G78">
            <v>12</v>
          </cell>
          <cell r="H78">
            <v>355.2</v>
          </cell>
          <cell r="I78">
            <v>3</v>
          </cell>
          <cell r="J78">
            <v>2</v>
          </cell>
          <cell r="K78">
            <v>0</v>
          </cell>
          <cell r="L78">
            <v>77</v>
          </cell>
          <cell r="M78">
            <v>-0.42076837866749711</v>
          </cell>
        </row>
        <row r="79">
          <cell r="B79" t="str">
            <v>Illinois</v>
          </cell>
          <cell r="C79">
            <v>5</v>
          </cell>
          <cell r="D79">
            <v>327</v>
          </cell>
          <cell r="E79">
            <v>1765</v>
          </cell>
          <cell r="F79">
            <v>5.4</v>
          </cell>
          <cell r="G79">
            <v>13</v>
          </cell>
          <cell r="H79">
            <v>353</v>
          </cell>
          <cell r="I79">
            <v>3</v>
          </cell>
          <cell r="J79">
            <v>2</v>
          </cell>
          <cell r="K79">
            <v>0</v>
          </cell>
          <cell r="L79">
            <v>78</v>
          </cell>
          <cell r="M79">
            <v>-0.45217521854654891</v>
          </cell>
        </row>
        <row r="80">
          <cell r="B80" t="str">
            <v>Vanderbilt</v>
          </cell>
          <cell r="C80">
            <v>5</v>
          </cell>
          <cell r="D80">
            <v>305</v>
          </cell>
          <cell r="E80">
            <v>1751</v>
          </cell>
          <cell r="F80">
            <v>5.74</v>
          </cell>
          <cell r="G80">
            <v>17</v>
          </cell>
          <cell r="H80">
            <v>350.2</v>
          </cell>
          <cell r="I80">
            <v>2</v>
          </cell>
          <cell r="J80">
            <v>3</v>
          </cell>
          <cell r="K80">
            <v>0</v>
          </cell>
          <cell r="L80">
            <v>79</v>
          </cell>
          <cell r="M80">
            <v>-0.49214756021079703</v>
          </cell>
        </row>
        <row r="81">
          <cell r="B81" t="str">
            <v>Louisiana Tech</v>
          </cell>
          <cell r="C81">
            <v>6</v>
          </cell>
          <cell r="D81">
            <v>435</v>
          </cell>
          <cell r="E81">
            <v>2096</v>
          </cell>
          <cell r="F81">
            <v>4.82</v>
          </cell>
          <cell r="G81">
            <v>13</v>
          </cell>
          <cell r="H81">
            <v>349.33</v>
          </cell>
          <cell r="I81">
            <v>2</v>
          </cell>
          <cell r="J81">
            <v>4</v>
          </cell>
          <cell r="K81">
            <v>0</v>
          </cell>
          <cell r="L81">
            <v>80</v>
          </cell>
          <cell r="M81">
            <v>-0.50456753779933128</v>
          </cell>
        </row>
        <row r="82">
          <cell r="B82" t="str">
            <v>FIU</v>
          </cell>
          <cell r="C82">
            <v>5</v>
          </cell>
          <cell r="D82">
            <v>361</v>
          </cell>
          <cell r="E82">
            <v>1734</v>
          </cell>
          <cell r="F82">
            <v>4.8</v>
          </cell>
          <cell r="G82">
            <v>14</v>
          </cell>
          <cell r="H82">
            <v>346.8</v>
          </cell>
          <cell r="I82">
            <v>1</v>
          </cell>
          <cell r="J82">
            <v>4</v>
          </cell>
          <cell r="K82">
            <v>0</v>
          </cell>
          <cell r="L82">
            <v>81</v>
          </cell>
          <cell r="M82">
            <v>-0.54068540366024065</v>
          </cell>
        </row>
        <row r="83">
          <cell r="B83" t="str">
            <v>Oregon St.</v>
          </cell>
          <cell r="C83">
            <v>5</v>
          </cell>
          <cell r="D83">
            <v>308</v>
          </cell>
          <cell r="E83">
            <v>1713</v>
          </cell>
          <cell r="F83">
            <v>5.56</v>
          </cell>
          <cell r="G83">
            <v>19</v>
          </cell>
          <cell r="H83">
            <v>342.6</v>
          </cell>
          <cell r="I83">
            <v>3</v>
          </cell>
          <cell r="J83">
            <v>2</v>
          </cell>
          <cell r="K83">
            <v>0</v>
          </cell>
          <cell r="L83">
            <v>82</v>
          </cell>
          <cell r="M83">
            <v>-0.6006439161566125</v>
          </cell>
        </row>
        <row r="84">
          <cell r="B84" t="str">
            <v>Army</v>
          </cell>
          <cell r="C84">
            <v>6</v>
          </cell>
          <cell r="D84">
            <v>416</v>
          </cell>
          <cell r="E84">
            <v>2054</v>
          </cell>
          <cell r="F84">
            <v>4.9400000000000004</v>
          </cell>
          <cell r="G84">
            <v>26</v>
          </cell>
          <cell r="H84">
            <v>342.33</v>
          </cell>
          <cell r="I84">
            <v>4</v>
          </cell>
          <cell r="J84">
            <v>2</v>
          </cell>
          <cell r="K84">
            <v>0</v>
          </cell>
          <cell r="L84">
            <v>83</v>
          </cell>
          <cell r="M84">
            <v>-0.60449839195995125</v>
          </cell>
        </row>
        <row r="85">
          <cell r="B85" t="str">
            <v>Colorado</v>
          </cell>
          <cell r="C85">
            <v>5</v>
          </cell>
          <cell r="D85">
            <v>353</v>
          </cell>
          <cell r="E85">
            <v>1704</v>
          </cell>
          <cell r="F85">
            <v>4.83</v>
          </cell>
          <cell r="G85">
            <v>12</v>
          </cell>
          <cell r="H85">
            <v>340.8</v>
          </cell>
          <cell r="I85">
            <v>3</v>
          </cell>
          <cell r="J85">
            <v>2</v>
          </cell>
          <cell r="K85">
            <v>0</v>
          </cell>
          <cell r="L85">
            <v>84</v>
          </cell>
          <cell r="M85">
            <v>-0.6263404215122006</v>
          </cell>
        </row>
        <row r="86">
          <cell r="B86" t="str">
            <v>Washington St.</v>
          </cell>
          <cell r="C86">
            <v>6</v>
          </cell>
          <cell r="D86">
            <v>408</v>
          </cell>
          <cell r="E86">
            <v>2033</v>
          </cell>
          <cell r="F86">
            <v>4.9800000000000004</v>
          </cell>
          <cell r="G86">
            <v>17</v>
          </cell>
          <cell r="H86">
            <v>338.83</v>
          </cell>
          <cell r="I86">
            <v>1</v>
          </cell>
          <cell r="J86">
            <v>5</v>
          </cell>
          <cell r="K86">
            <v>0</v>
          </cell>
          <cell r="L86">
            <v>85</v>
          </cell>
          <cell r="M86">
            <v>-0.65446381904026119</v>
          </cell>
        </row>
        <row r="87">
          <cell r="B87" t="str">
            <v>South Fla.</v>
          </cell>
          <cell r="C87">
            <v>5</v>
          </cell>
          <cell r="D87">
            <v>304</v>
          </cell>
          <cell r="E87">
            <v>1686</v>
          </cell>
          <cell r="F87">
            <v>5.55</v>
          </cell>
          <cell r="G87">
            <v>18</v>
          </cell>
          <cell r="H87">
            <v>337.2</v>
          </cell>
          <cell r="I87">
            <v>3</v>
          </cell>
          <cell r="J87">
            <v>2</v>
          </cell>
          <cell r="K87">
            <v>0</v>
          </cell>
          <cell r="L87">
            <v>86</v>
          </cell>
          <cell r="M87">
            <v>-0.6777334322233769</v>
          </cell>
        </row>
        <row r="88">
          <cell r="B88" t="str">
            <v>LSU</v>
          </cell>
          <cell r="C88">
            <v>6</v>
          </cell>
          <cell r="D88">
            <v>382</v>
          </cell>
          <cell r="E88">
            <v>2018</v>
          </cell>
          <cell r="F88">
            <v>5.28</v>
          </cell>
          <cell r="G88">
            <v>17</v>
          </cell>
          <cell r="H88">
            <v>336.33</v>
          </cell>
          <cell r="I88">
            <v>6</v>
          </cell>
          <cell r="J88">
            <v>0</v>
          </cell>
          <cell r="K88">
            <v>0</v>
          </cell>
          <cell r="L88">
            <v>87</v>
          </cell>
          <cell r="M88">
            <v>-0.6901534098119112</v>
          </cell>
        </row>
        <row r="89">
          <cell r="B89" t="str">
            <v>Penn St.</v>
          </cell>
          <cell r="C89">
            <v>6</v>
          </cell>
          <cell r="D89">
            <v>381</v>
          </cell>
          <cell r="E89">
            <v>2011</v>
          </cell>
          <cell r="F89">
            <v>5.28</v>
          </cell>
          <cell r="G89">
            <v>10</v>
          </cell>
          <cell r="H89">
            <v>335.17</v>
          </cell>
          <cell r="I89">
            <v>3</v>
          </cell>
          <cell r="J89">
            <v>3</v>
          </cell>
          <cell r="K89">
            <v>0</v>
          </cell>
          <cell r="L89">
            <v>88</v>
          </cell>
          <cell r="M89">
            <v>-0.70671337992995631</v>
          </cell>
        </row>
        <row r="90">
          <cell r="B90" t="str">
            <v>Kansas</v>
          </cell>
          <cell r="C90">
            <v>5</v>
          </cell>
          <cell r="D90">
            <v>344</v>
          </cell>
          <cell r="E90">
            <v>1658</v>
          </cell>
          <cell r="F90">
            <v>4.82</v>
          </cell>
          <cell r="G90">
            <v>13</v>
          </cell>
          <cell r="H90">
            <v>331.6</v>
          </cell>
          <cell r="I90">
            <v>2</v>
          </cell>
          <cell r="J90">
            <v>3</v>
          </cell>
          <cell r="K90">
            <v>0</v>
          </cell>
          <cell r="L90">
            <v>89</v>
          </cell>
          <cell r="M90">
            <v>-0.75767811555187237</v>
          </cell>
        </row>
        <row r="91">
          <cell r="B91" t="str">
            <v>Rice</v>
          </cell>
          <cell r="C91">
            <v>6</v>
          </cell>
          <cell r="D91">
            <v>439</v>
          </cell>
          <cell r="E91">
            <v>1981</v>
          </cell>
          <cell r="F91">
            <v>4.51</v>
          </cell>
          <cell r="G91">
            <v>14</v>
          </cell>
          <cell r="H91">
            <v>330.17</v>
          </cell>
          <cell r="I91">
            <v>1</v>
          </cell>
          <cell r="J91">
            <v>5</v>
          </cell>
          <cell r="K91">
            <v>0</v>
          </cell>
          <cell r="L91">
            <v>90</v>
          </cell>
          <cell r="M91">
            <v>-0.77809256147325623</v>
          </cell>
        </row>
        <row r="92">
          <cell r="B92" t="str">
            <v>BYU</v>
          </cell>
          <cell r="C92">
            <v>6</v>
          </cell>
          <cell r="D92">
            <v>436</v>
          </cell>
          <cell r="E92">
            <v>1976</v>
          </cell>
          <cell r="F92">
            <v>4.53</v>
          </cell>
          <cell r="G92">
            <v>11</v>
          </cell>
          <cell r="H92">
            <v>329.33</v>
          </cell>
          <cell r="I92">
            <v>2</v>
          </cell>
          <cell r="J92">
            <v>4</v>
          </cell>
          <cell r="K92">
            <v>0</v>
          </cell>
          <cell r="L92">
            <v>91</v>
          </cell>
          <cell r="M92">
            <v>-0.79008426397253106</v>
          </cell>
        </row>
        <row r="93">
          <cell r="B93" t="str">
            <v>Rutgers</v>
          </cell>
          <cell r="C93">
            <v>5</v>
          </cell>
          <cell r="D93">
            <v>331</v>
          </cell>
          <cell r="E93">
            <v>1644</v>
          </cell>
          <cell r="F93">
            <v>4.97</v>
          </cell>
          <cell r="G93">
            <v>11</v>
          </cell>
          <cell r="H93">
            <v>328.8</v>
          </cell>
          <cell r="I93">
            <v>3</v>
          </cell>
          <cell r="J93">
            <v>2</v>
          </cell>
          <cell r="K93">
            <v>0</v>
          </cell>
          <cell r="L93">
            <v>92</v>
          </cell>
          <cell r="M93">
            <v>-0.79765045721612049</v>
          </cell>
        </row>
        <row r="94">
          <cell r="B94" t="str">
            <v>Iowa St.</v>
          </cell>
          <cell r="C94">
            <v>6</v>
          </cell>
          <cell r="D94">
            <v>410</v>
          </cell>
          <cell r="E94">
            <v>1970</v>
          </cell>
          <cell r="F94">
            <v>4.8</v>
          </cell>
          <cell r="G94">
            <v>20</v>
          </cell>
          <cell r="H94">
            <v>328.33</v>
          </cell>
          <cell r="I94">
            <v>3</v>
          </cell>
          <cell r="J94">
            <v>3</v>
          </cell>
          <cell r="K94">
            <v>0</v>
          </cell>
          <cell r="L94">
            <v>93</v>
          </cell>
          <cell r="M94">
            <v>-0.80436010028119109</v>
          </cell>
        </row>
        <row r="95">
          <cell r="B95" t="str">
            <v>La.-Monroe</v>
          </cell>
          <cell r="C95">
            <v>5</v>
          </cell>
          <cell r="D95">
            <v>360</v>
          </cell>
          <cell r="E95">
            <v>1630</v>
          </cell>
          <cell r="F95">
            <v>4.53</v>
          </cell>
          <cell r="G95">
            <v>9</v>
          </cell>
          <cell r="H95">
            <v>326</v>
          </cell>
          <cell r="I95">
            <v>2</v>
          </cell>
          <cell r="J95">
            <v>3</v>
          </cell>
          <cell r="K95">
            <v>0</v>
          </cell>
          <cell r="L95">
            <v>94</v>
          </cell>
          <cell r="M95">
            <v>-0.83762279888036861</v>
          </cell>
        </row>
        <row r="96">
          <cell r="B96" t="str">
            <v>La.-Lafayette</v>
          </cell>
          <cell r="C96">
            <v>5</v>
          </cell>
          <cell r="D96">
            <v>352</v>
          </cell>
          <cell r="E96">
            <v>1625</v>
          </cell>
          <cell r="F96">
            <v>4.62</v>
          </cell>
          <cell r="G96">
            <v>15</v>
          </cell>
          <cell r="H96">
            <v>325</v>
          </cell>
          <cell r="I96">
            <v>2</v>
          </cell>
          <cell r="J96">
            <v>3</v>
          </cell>
          <cell r="K96">
            <v>0</v>
          </cell>
          <cell r="L96">
            <v>95</v>
          </cell>
          <cell r="M96">
            <v>-0.85189863518902864</v>
          </cell>
        </row>
        <row r="97">
          <cell r="B97" t="str">
            <v>Florida</v>
          </cell>
          <cell r="C97">
            <v>6</v>
          </cell>
          <cell r="D97">
            <v>384</v>
          </cell>
          <cell r="E97">
            <v>1942</v>
          </cell>
          <cell r="F97">
            <v>5.0599999999999996</v>
          </cell>
          <cell r="G97">
            <v>25</v>
          </cell>
          <cell r="H97">
            <v>323.67</v>
          </cell>
          <cell r="I97">
            <v>4</v>
          </cell>
          <cell r="J97">
            <v>2</v>
          </cell>
          <cell r="K97">
            <v>0</v>
          </cell>
          <cell r="L97">
            <v>96</v>
          </cell>
          <cell r="M97">
            <v>-0.87088549747954613</v>
          </cell>
        </row>
        <row r="98">
          <cell r="B98" t="str">
            <v>Tennessee</v>
          </cell>
          <cell r="C98">
            <v>6</v>
          </cell>
          <cell r="D98">
            <v>364</v>
          </cell>
          <cell r="E98">
            <v>1931</v>
          </cell>
          <cell r="F98">
            <v>5.3</v>
          </cell>
          <cell r="G98">
            <v>17</v>
          </cell>
          <cell r="H98">
            <v>321.83</v>
          </cell>
          <cell r="I98">
            <v>2</v>
          </cell>
          <cell r="J98">
            <v>4</v>
          </cell>
          <cell r="K98">
            <v>0</v>
          </cell>
          <cell r="L98">
            <v>97</v>
          </cell>
          <cell r="M98">
            <v>-0.897153036287481</v>
          </cell>
        </row>
        <row r="99">
          <cell r="B99" t="str">
            <v>UCLA</v>
          </cell>
          <cell r="C99">
            <v>6</v>
          </cell>
          <cell r="D99">
            <v>392</v>
          </cell>
          <cell r="E99">
            <v>1911</v>
          </cell>
          <cell r="F99">
            <v>4.88</v>
          </cell>
          <cell r="G99">
            <v>16</v>
          </cell>
          <cell r="H99">
            <v>318.5</v>
          </cell>
          <cell r="I99">
            <v>3</v>
          </cell>
          <cell r="J99">
            <v>3</v>
          </cell>
          <cell r="K99">
            <v>0</v>
          </cell>
          <cell r="L99">
            <v>98</v>
          </cell>
          <cell r="M99">
            <v>-0.94469157119531855</v>
          </cell>
        </row>
        <row r="100">
          <cell r="B100" t="str">
            <v>Colorado St.</v>
          </cell>
          <cell r="C100">
            <v>6</v>
          </cell>
          <cell r="D100">
            <v>394</v>
          </cell>
          <cell r="E100">
            <v>1899</v>
          </cell>
          <cell r="F100">
            <v>4.82</v>
          </cell>
          <cell r="G100">
            <v>9</v>
          </cell>
          <cell r="H100">
            <v>316.5</v>
          </cell>
          <cell r="I100">
            <v>1</v>
          </cell>
          <cell r="J100">
            <v>5</v>
          </cell>
          <cell r="K100">
            <v>0</v>
          </cell>
          <cell r="L100">
            <v>99</v>
          </cell>
          <cell r="M100">
            <v>-0.97324324381263849</v>
          </cell>
        </row>
        <row r="101">
          <cell r="B101" t="str">
            <v>Bowling Green</v>
          </cell>
          <cell r="C101">
            <v>6</v>
          </cell>
          <cell r="D101">
            <v>404</v>
          </cell>
          <cell r="E101">
            <v>1898</v>
          </cell>
          <cell r="F101">
            <v>4.7</v>
          </cell>
          <cell r="G101">
            <v>22</v>
          </cell>
          <cell r="H101">
            <v>316.33</v>
          </cell>
          <cell r="I101">
            <v>1</v>
          </cell>
          <cell r="J101">
            <v>5</v>
          </cell>
          <cell r="K101">
            <v>0</v>
          </cell>
          <cell r="L101">
            <v>100</v>
          </cell>
          <cell r="M101">
            <v>-0.97567013598511099</v>
          </cell>
        </row>
        <row r="102">
          <cell r="B102" t="str">
            <v>Maryland</v>
          </cell>
          <cell r="C102">
            <v>5</v>
          </cell>
          <cell r="D102">
            <v>279</v>
          </cell>
          <cell r="E102">
            <v>1572</v>
          </cell>
          <cell r="F102">
            <v>5.63</v>
          </cell>
          <cell r="G102">
            <v>21</v>
          </cell>
          <cell r="H102">
            <v>314.39999999999998</v>
          </cell>
          <cell r="I102">
            <v>4</v>
          </cell>
          <cell r="J102">
            <v>1</v>
          </cell>
          <cell r="K102">
            <v>0</v>
          </cell>
          <cell r="L102">
            <v>101</v>
          </cell>
          <cell r="M102">
            <v>-1.0032225000608248</v>
          </cell>
        </row>
        <row r="103">
          <cell r="B103" t="str">
            <v>Eastern Mich.</v>
          </cell>
          <cell r="C103">
            <v>6</v>
          </cell>
          <cell r="D103">
            <v>386</v>
          </cell>
          <cell r="E103">
            <v>1827</v>
          </cell>
          <cell r="F103">
            <v>4.7300000000000004</v>
          </cell>
          <cell r="G103">
            <v>14</v>
          </cell>
          <cell r="H103">
            <v>304.5</v>
          </cell>
          <cell r="I103">
            <v>0</v>
          </cell>
          <cell r="J103">
            <v>6</v>
          </cell>
          <cell r="K103">
            <v>0</v>
          </cell>
          <cell r="L103">
            <v>102</v>
          </cell>
          <cell r="M103">
            <v>-1.1445532795165585</v>
          </cell>
        </row>
        <row r="104">
          <cell r="B104" t="str">
            <v>Temple</v>
          </cell>
          <cell r="C104">
            <v>6</v>
          </cell>
          <cell r="D104">
            <v>338</v>
          </cell>
          <cell r="E104">
            <v>1824</v>
          </cell>
          <cell r="F104">
            <v>5.4</v>
          </cell>
          <cell r="G104">
            <v>18</v>
          </cell>
          <cell r="H104">
            <v>304</v>
          </cell>
          <cell r="I104">
            <v>4</v>
          </cell>
          <cell r="J104">
            <v>2</v>
          </cell>
          <cell r="K104">
            <v>0</v>
          </cell>
          <cell r="L104">
            <v>103</v>
          </cell>
          <cell r="M104">
            <v>-1.1516911976708883</v>
          </cell>
        </row>
        <row r="105">
          <cell r="B105" t="str">
            <v>Ball St.</v>
          </cell>
          <cell r="C105">
            <v>6</v>
          </cell>
          <cell r="D105">
            <v>370</v>
          </cell>
          <cell r="E105">
            <v>1818</v>
          </cell>
          <cell r="F105">
            <v>4.91</v>
          </cell>
          <cell r="G105">
            <v>13</v>
          </cell>
          <cell r="H105">
            <v>303</v>
          </cell>
          <cell r="I105">
            <v>2</v>
          </cell>
          <cell r="J105">
            <v>4</v>
          </cell>
          <cell r="K105">
            <v>0</v>
          </cell>
          <cell r="L105">
            <v>104</v>
          </cell>
          <cell r="M105">
            <v>-1.1659670339795485</v>
          </cell>
        </row>
        <row r="106">
          <cell r="B106" t="str">
            <v>Boston College</v>
          </cell>
          <cell r="C106">
            <v>5</v>
          </cell>
          <cell r="D106">
            <v>317</v>
          </cell>
          <cell r="E106">
            <v>1508</v>
          </cell>
          <cell r="F106">
            <v>4.76</v>
          </cell>
          <cell r="G106">
            <v>10</v>
          </cell>
          <cell r="H106">
            <v>301.60000000000002</v>
          </cell>
          <cell r="I106">
            <v>2</v>
          </cell>
          <cell r="J106">
            <v>3</v>
          </cell>
          <cell r="K106">
            <v>0</v>
          </cell>
          <cell r="L106">
            <v>105</v>
          </cell>
          <cell r="M106">
            <v>-1.1859532048116721</v>
          </cell>
        </row>
        <row r="107">
          <cell r="B107" t="str">
            <v>Marshall</v>
          </cell>
          <cell r="C107">
            <v>5</v>
          </cell>
          <cell r="D107">
            <v>301</v>
          </cell>
          <cell r="E107">
            <v>1500</v>
          </cell>
          <cell r="F107">
            <v>4.9800000000000004</v>
          </cell>
          <cell r="G107">
            <v>13</v>
          </cell>
          <cell r="H107">
            <v>300</v>
          </cell>
          <cell r="I107">
            <v>1</v>
          </cell>
          <cell r="J107">
            <v>4</v>
          </cell>
          <cell r="K107">
            <v>0</v>
          </cell>
          <cell r="L107">
            <v>106</v>
          </cell>
          <cell r="M107">
            <v>-1.2087945429055285</v>
          </cell>
        </row>
        <row r="108">
          <cell r="B108" t="str">
            <v>Ohio</v>
          </cell>
          <cell r="C108">
            <v>6</v>
          </cell>
          <cell r="D108">
            <v>344</v>
          </cell>
          <cell r="E108">
            <v>1799</v>
          </cell>
          <cell r="F108">
            <v>5.23</v>
          </cell>
          <cell r="G108">
            <v>20</v>
          </cell>
          <cell r="H108">
            <v>299.83</v>
          </cell>
          <cell r="I108">
            <v>3</v>
          </cell>
          <cell r="J108">
            <v>3</v>
          </cell>
          <cell r="K108">
            <v>0</v>
          </cell>
          <cell r="L108">
            <v>107</v>
          </cell>
          <cell r="M108">
            <v>-1.2112214350780008</v>
          </cell>
        </row>
        <row r="109">
          <cell r="B109" t="str">
            <v>Fla. Atlantic</v>
          </cell>
          <cell r="C109">
            <v>5</v>
          </cell>
          <cell r="D109">
            <v>305</v>
          </cell>
          <cell r="E109">
            <v>1494</v>
          </cell>
          <cell r="F109">
            <v>4.9000000000000004</v>
          </cell>
          <cell r="G109">
            <v>11</v>
          </cell>
          <cell r="H109">
            <v>298.8</v>
          </cell>
          <cell r="I109">
            <v>1</v>
          </cell>
          <cell r="J109">
            <v>4</v>
          </cell>
          <cell r="K109">
            <v>0</v>
          </cell>
          <cell r="L109">
            <v>108</v>
          </cell>
          <cell r="M109">
            <v>-1.2259255464759202</v>
          </cell>
        </row>
        <row r="110">
          <cell r="B110" t="str">
            <v>Miami (OH)</v>
          </cell>
          <cell r="C110">
            <v>6</v>
          </cell>
          <cell r="D110">
            <v>402</v>
          </cell>
          <cell r="E110">
            <v>1787</v>
          </cell>
          <cell r="F110">
            <v>4.45</v>
          </cell>
          <cell r="G110">
            <v>12</v>
          </cell>
          <cell r="H110">
            <v>297.83</v>
          </cell>
          <cell r="I110">
            <v>3</v>
          </cell>
          <cell r="J110">
            <v>3</v>
          </cell>
          <cell r="K110">
            <v>0</v>
          </cell>
          <cell r="L110">
            <v>109</v>
          </cell>
          <cell r="M110">
            <v>-1.2397731076953207</v>
          </cell>
        </row>
        <row r="111">
          <cell r="B111" t="str">
            <v>Western Ky.</v>
          </cell>
          <cell r="C111">
            <v>5</v>
          </cell>
          <cell r="D111">
            <v>302</v>
          </cell>
          <cell r="E111">
            <v>1484</v>
          </cell>
          <cell r="F111">
            <v>4.91</v>
          </cell>
          <cell r="G111">
            <v>13</v>
          </cell>
          <cell r="H111">
            <v>296.8</v>
          </cell>
          <cell r="I111">
            <v>0</v>
          </cell>
          <cell r="J111">
            <v>5</v>
          </cell>
          <cell r="K111">
            <v>0</v>
          </cell>
          <cell r="L111">
            <v>110</v>
          </cell>
          <cell r="M111">
            <v>-1.2544772190932401</v>
          </cell>
        </row>
        <row r="112">
          <cell r="B112" t="str">
            <v>Tulane</v>
          </cell>
          <cell r="C112">
            <v>5</v>
          </cell>
          <cell r="D112">
            <v>320</v>
          </cell>
          <cell r="E112">
            <v>1438</v>
          </cell>
          <cell r="F112">
            <v>4.49</v>
          </cell>
          <cell r="G112">
            <v>12</v>
          </cell>
          <cell r="H112">
            <v>287.60000000000002</v>
          </cell>
          <cell r="I112">
            <v>2</v>
          </cell>
          <cell r="J112">
            <v>3</v>
          </cell>
          <cell r="K112">
            <v>0</v>
          </cell>
          <cell r="L112">
            <v>111</v>
          </cell>
          <cell r="M112">
            <v>-1.3858149131329118</v>
          </cell>
        </row>
        <row r="113">
          <cell r="B113" t="str">
            <v>UNLV</v>
          </cell>
          <cell r="C113">
            <v>6</v>
          </cell>
          <cell r="D113">
            <v>375</v>
          </cell>
          <cell r="E113">
            <v>1708</v>
          </cell>
          <cell r="F113">
            <v>4.55</v>
          </cell>
          <cell r="G113">
            <v>15</v>
          </cell>
          <cell r="H113">
            <v>284.67</v>
          </cell>
          <cell r="I113">
            <v>1</v>
          </cell>
          <cell r="J113">
            <v>5</v>
          </cell>
          <cell r="K113">
            <v>0</v>
          </cell>
          <cell r="L113">
            <v>112</v>
          </cell>
          <cell r="M113">
            <v>-1.4276431135172858</v>
          </cell>
        </row>
        <row r="114">
          <cell r="B114" t="str">
            <v>Toledo</v>
          </cell>
          <cell r="C114">
            <v>6</v>
          </cell>
          <cell r="D114">
            <v>379</v>
          </cell>
          <cell r="E114">
            <v>1702</v>
          </cell>
          <cell r="F114">
            <v>4.49</v>
          </cell>
          <cell r="G114">
            <v>16</v>
          </cell>
          <cell r="H114">
            <v>283.67</v>
          </cell>
          <cell r="I114">
            <v>3</v>
          </cell>
          <cell r="J114">
            <v>3</v>
          </cell>
          <cell r="K114">
            <v>0</v>
          </cell>
          <cell r="L114">
            <v>113</v>
          </cell>
          <cell r="M114">
            <v>-1.4419189498259457</v>
          </cell>
        </row>
        <row r="115">
          <cell r="B115" t="str">
            <v>Kent St.</v>
          </cell>
          <cell r="C115">
            <v>5</v>
          </cell>
          <cell r="D115">
            <v>316</v>
          </cell>
          <cell r="E115">
            <v>1390</v>
          </cell>
          <cell r="F115">
            <v>4.4000000000000004</v>
          </cell>
          <cell r="G115">
            <v>13</v>
          </cell>
          <cell r="H115">
            <v>278</v>
          </cell>
          <cell r="I115">
            <v>2</v>
          </cell>
          <cell r="J115">
            <v>3</v>
          </cell>
          <cell r="K115">
            <v>0</v>
          </cell>
          <cell r="L115">
            <v>114</v>
          </cell>
          <cell r="M115">
            <v>-1.5228629416960482</v>
          </cell>
        </row>
        <row r="116">
          <cell r="B116" t="str">
            <v>Memphis</v>
          </cell>
          <cell r="C116">
            <v>6</v>
          </cell>
          <cell r="D116">
            <v>382</v>
          </cell>
          <cell r="E116">
            <v>1655</v>
          </cell>
          <cell r="F116">
            <v>4.33</v>
          </cell>
          <cell r="G116">
            <v>9</v>
          </cell>
          <cell r="H116">
            <v>275.83</v>
          </cell>
          <cell r="I116">
            <v>1</v>
          </cell>
          <cell r="J116">
            <v>5</v>
          </cell>
          <cell r="K116">
            <v>0</v>
          </cell>
          <cell r="L116">
            <v>115</v>
          </cell>
          <cell r="M116">
            <v>-1.5538415064858406</v>
          </cell>
        </row>
        <row r="117">
          <cell r="B117" t="str">
            <v>San Jose St.</v>
          </cell>
          <cell r="C117">
            <v>6</v>
          </cell>
          <cell r="D117">
            <v>338</v>
          </cell>
          <cell r="E117">
            <v>1615</v>
          </cell>
          <cell r="F117">
            <v>4.78</v>
          </cell>
          <cell r="G117">
            <v>6</v>
          </cell>
          <cell r="H117">
            <v>269.17</v>
          </cell>
          <cell r="I117">
            <v>1</v>
          </cell>
          <cell r="J117">
            <v>5</v>
          </cell>
          <cell r="K117">
            <v>0</v>
          </cell>
          <cell r="L117">
            <v>116</v>
          </cell>
          <cell r="M117">
            <v>-1.6489185763015155</v>
          </cell>
        </row>
        <row r="118">
          <cell r="B118" t="str">
            <v>New Mexico St.</v>
          </cell>
          <cell r="C118">
            <v>5</v>
          </cell>
          <cell r="D118">
            <v>303</v>
          </cell>
          <cell r="E118">
            <v>1313</v>
          </cell>
          <cell r="F118">
            <v>4.33</v>
          </cell>
          <cell r="G118">
            <v>7</v>
          </cell>
          <cell r="H118">
            <v>262.60000000000002</v>
          </cell>
          <cell r="I118">
            <v>1</v>
          </cell>
          <cell r="J118">
            <v>4</v>
          </cell>
          <cell r="K118">
            <v>0</v>
          </cell>
          <cell r="L118">
            <v>117</v>
          </cell>
          <cell r="M118">
            <v>-1.7427108208494115</v>
          </cell>
        </row>
        <row r="119">
          <cell r="B119" t="str">
            <v>New Mexico</v>
          </cell>
          <cell r="C119">
            <v>6</v>
          </cell>
          <cell r="D119">
            <v>418</v>
          </cell>
          <cell r="E119">
            <v>1572</v>
          </cell>
          <cell r="F119">
            <v>3.76</v>
          </cell>
          <cell r="G119">
            <v>10</v>
          </cell>
          <cell r="H119">
            <v>262</v>
          </cell>
          <cell r="I119">
            <v>0</v>
          </cell>
          <cell r="J119">
            <v>6</v>
          </cell>
          <cell r="K119">
            <v>0</v>
          </cell>
          <cell r="L119">
            <v>118</v>
          </cell>
          <cell r="M119">
            <v>-1.751276322634608</v>
          </cell>
        </row>
        <row r="120">
          <cell r="B120" t="str">
            <v>Akron</v>
          </cell>
          <cell r="C120">
            <v>6</v>
          </cell>
          <cell r="D120">
            <v>364</v>
          </cell>
          <cell r="E120">
            <v>1514</v>
          </cell>
          <cell r="F120">
            <v>4.16</v>
          </cell>
          <cell r="G120">
            <v>12</v>
          </cell>
          <cell r="H120">
            <v>252.33</v>
          </cell>
          <cell r="I120">
            <v>0</v>
          </cell>
          <cell r="J120">
            <v>6</v>
          </cell>
          <cell r="K120">
            <v>0</v>
          </cell>
          <cell r="L120">
            <v>119</v>
          </cell>
          <cell r="M120">
            <v>-1.8893236597393499</v>
          </cell>
        </row>
        <row r="121">
          <cell r="B121" t="str">
            <v>Wyoming</v>
          </cell>
          <cell r="C121">
            <v>6</v>
          </cell>
          <cell r="D121">
            <v>325</v>
          </cell>
          <cell r="E121">
            <v>1444</v>
          </cell>
          <cell r="F121">
            <v>4.4400000000000004</v>
          </cell>
          <cell r="G121">
            <v>10</v>
          </cell>
          <cell r="H121">
            <v>240.67</v>
          </cell>
          <cell r="I121">
            <v>2</v>
          </cell>
          <cell r="J121">
            <v>4</v>
          </cell>
          <cell r="K121">
            <v>0</v>
          </cell>
          <cell r="L121">
            <v>120</v>
          </cell>
          <cell r="M121">
            <v>-2.0557799110983255</v>
          </cell>
        </row>
      </sheetData>
      <sheetData sheetId="19">
        <row r="2">
          <cell r="B2" t="str">
            <v>TCU</v>
          </cell>
          <cell r="C2">
            <v>75</v>
          </cell>
          <cell r="D2">
            <v>17</v>
          </cell>
          <cell r="E2">
            <v>22.67</v>
          </cell>
          <cell r="F2">
            <v>1</v>
          </cell>
          <cell r="G2">
            <v>2.2998571948698858</v>
          </cell>
        </row>
        <row r="3">
          <cell r="B3" t="str">
            <v>Rutgers</v>
          </cell>
          <cell r="C3">
            <v>65</v>
          </cell>
          <cell r="D3">
            <v>15</v>
          </cell>
          <cell r="E3">
            <v>23.08</v>
          </cell>
          <cell r="F3">
            <v>2</v>
          </cell>
          <cell r="G3">
            <v>2.2413626724871576</v>
          </cell>
        </row>
        <row r="4">
          <cell r="B4" t="str">
            <v>Penn St.</v>
          </cell>
          <cell r="C4">
            <v>70</v>
          </cell>
          <cell r="D4">
            <v>17</v>
          </cell>
          <cell r="E4">
            <v>24.29</v>
          </cell>
          <cell r="F4">
            <v>3</v>
          </cell>
          <cell r="G4">
            <v>2.0687324966747136</v>
          </cell>
        </row>
        <row r="5">
          <cell r="B5" t="str">
            <v>West Virginia</v>
          </cell>
          <cell r="C5">
            <v>71</v>
          </cell>
          <cell r="D5">
            <v>18</v>
          </cell>
          <cell r="E5">
            <v>25.35</v>
          </cell>
          <cell r="F5">
            <v>4</v>
          </cell>
          <cell r="G5">
            <v>1.9175027558803408</v>
          </cell>
        </row>
        <row r="6">
          <cell r="B6" t="str">
            <v>Louisville</v>
          </cell>
          <cell r="C6">
            <v>65</v>
          </cell>
          <cell r="D6">
            <v>17</v>
          </cell>
          <cell r="E6">
            <v>26.15</v>
          </cell>
          <cell r="F6">
            <v>5</v>
          </cell>
          <cell r="G6">
            <v>1.8033671024506261</v>
          </cell>
        </row>
        <row r="7">
          <cell r="B7" t="str">
            <v>North Carolina St.</v>
          </cell>
          <cell r="C7">
            <v>81</v>
          </cell>
          <cell r="D7">
            <v>22</v>
          </cell>
          <cell r="E7">
            <v>27.16</v>
          </cell>
          <cell r="F7">
            <v>6</v>
          </cell>
          <cell r="G7">
            <v>1.6592708399956109</v>
          </cell>
        </row>
        <row r="8">
          <cell r="B8" t="str">
            <v>Utah</v>
          </cell>
          <cell r="C8">
            <v>75</v>
          </cell>
          <cell r="D8">
            <v>21</v>
          </cell>
          <cell r="E8">
            <v>28</v>
          </cell>
          <cell r="F8">
            <v>7</v>
          </cell>
          <cell r="G8">
            <v>1.5394284038944102</v>
          </cell>
        </row>
        <row r="9">
          <cell r="B9" t="str">
            <v>Texas A&amp;M</v>
          </cell>
          <cell r="C9">
            <v>84</v>
          </cell>
          <cell r="D9">
            <v>24</v>
          </cell>
          <cell r="E9">
            <v>28.57</v>
          </cell>
          <cell r="F9">
            <v>8</v>
          </cell>
          <cell r="G9">
            <v>1.4581067508257384</v>
          </cell>
        </row>
        <row r="10">
          <cell r="B10" t="str">
            <v>Iowa</v>
          </cell>
          <cell r="C10">
            <v>69</v>
          </cell>
          <cell r="D10">
            <v>20</v>
          </cell>
          <cell r="E10">
            <v>28.99</v>
          </cell>
          <cell r="F10">
            <v>9</v>
          </cell>
          <cell r="G10">
            <v>1.3981855327751382</v>
          </cell>
        </row>
        <row r="11">
          <cell r="B11" t="str">
            <v>Arizona St.</v>
          </cell>
          <cell r="C11">
            <v>85</v>
          </cell>
          <cell r="D11">
            <v>25</v>
          </cell>
          <cell r="E11">
            <v>29.41</v>
          </cell>
          <cell r="F11">
            <v>10</v>
          </cell>
          <cell r="G11">
            <v>1.3382643147245377</v>
          </cell>
        </row>
        <row r="12">
          <cell r="B12" t="str">
            <v>Northwestern</v>
          </cell>
          <cell r="C12">
            <v>78</v>
          </cell>
          <cell r="D12">
            <v>23</v>
          </cell>
          <cell r="E12">
            <v>29.49</v>
          </cell>
          <cell r="F12">
            <v>11</v>
          </cell>
          <cell r="G12">
            <v>1.3268507493815664</v>
          </cell>
        </row>
        <row r="13">
          <cell r="B13" t="str">
            <v>Alabama</v>
          </cell>
          <cell r="C13">
            <v>80</v>
          </cell>
          <cell r="D13">
            <v>24</v>
          </cell>
          <cell r="E13">
            <v>30</v>
          </cell>
          <cell r="F13">
            <v>12</v>
          </cell>
          <cell r="G13">
            <v>1.2540892703201227</v>
          </cell>
        </row>
        <row r="14">
          <cell r="B14" t="str">
            <v>Buffalo</v>
          </cell>
          <cell r="C14">
            <v>80</v>
          </cell>
          <cell r="D14">
            <v>24</v>
          </cell>
          <cell r="E14">
            <v>30</v>
          </cell>
          <cell r="F14">
            <v>12</v>
          </cell>
          <cell r="G14">
            <v>1.2540892703201227</v>
          </cell>
        </row>
        <row r="15">
          <cell r="B15" t="str">
            <v>Ohio St.</v>
          </cell>
          <cell r="C15">
            <v>80</v>
          </cell>
          <cell r="D15">
            <v>24</v>
          </cell>
          <cell r="E15">
            <v>30</v>
          </cell>
          <cell r="F15">
            <v>12</v>
          </cell>
          <cell r="G15">
            <v>1.2540892703201227</v>
          </cell>
        </row>
        <row r="16">
          <cell r="B16" t="str">
            <v>Oregon</v>
          </cell>
          <cell r="C16">
            <v>96</v>
          </cell>
          <cell r="D16">
            <v>29</v>
          </cell>
          <cell r="E16">
            <v>30.21</v>
          </cell>
          <cell r="F16">
            <v>15</v>
          </cell>
          <cell r="G16">
            <v>1.2241286612948226</v>
          </cell>
        </row>
        <row r="17">
          <cell r="B17" t="str">
            <v>Colorado</v>
          </cell>
          <cell r="C17">
            <v>61</v>
          </cell>
          <cell r="D17">
            <v>19</v>
          </cell>
          <cell r="E17">
            <v>31.15</v>
          </cell>
          <cell r="F17">
            <v>16</v>
          </cell>
          <cell r="G17">
            <v>1.0900192685149077</v>
          </cell>
        </row>
        <row r="18">
          <cell r="B18" t="str">
            <v>Wisconsin</v>
          </cell>
          <cell r="C18">
            <v>82</v>
          </cell>
          <cell r="D18">
            <v>26</v>
          </cell>
          <cell r="E18">
            <v>31.71</v>
          </cell>
          <cell r="F18">
            <v>17</v>
          </cell>
          <cell r="G18">
            <v>1.0101243111141069</v>
          </cell>
        </row>
        <row r="19">
          <cell r="B19" t="str">
            <v>Vanderbilt</v>
          </cell>
          <cell r="C19">
            <v>81</v>
          </cell>
          <cell r="D19">
            <v>26</v>
          </cell>
          <cell r="E19">
            <v>32.1</v>
          </cell>
          <cell r="F19">
            <v>18</v>
          </cell>
          <cell r="G19">
            <v>0.95448318006712085</v>
          </cell>
        </row>
        <row r="20">
          <cell r="B20" t="str">
            <v>Navy</v>
          </cell>
          <cell r="C20">
            <v>62</v>
          </cell>
          <cell r="D20">
            <v>20</v>
          </cell>
          <cell r="E20">
            <v>32.26</v>
          </cell>
          <cell r="F20">
            <v>19</v>
          </cell>
          <cell r="G20">
            <v>0.93165604938117841</v>
          </cell>
        </row>
        <row r="21">
          <cell r="B21" t="str">
            <v>Boise St.</v>
          </cell>
          <cell r="C21">
            <v>65</v>
          </cell>
          <cell r="D21">
            <v>21</v>
          </cell>
          <cell r="E21">
            <v>32.31</v>
          </cell>
          <cell r="F21">
            <v>20</v>
          </cell>
          <cell r="G21">
            <v>0.92452257104182056</v>
          </cell>
        </row>
        <row r="22">
          <cell r="B22" t="str">
            <v>South Fla.</v>
          </cell>
          <cell r="C22">
            <v>68</v>
          </cell>
          <cell r="D22">
            <v>22</v>
          </cell>
          <cell r="E22">
            <v>32.35</v>
          </cell>
          <cell r="F22">
            <v>21</v>
          </cell>
          <cell r="G22">
            <v>0.91881578837033495</v>
          </cell>
        </row>
        <row r="23">
          <cell r="B23" t="str">
            <v>Nebraska</v>
          </cell>
          <cell r="C23">
            <v>77</v>
          </cell>
          <cell r="D23">
            <v>25</v>
          </cell>
          <cell r="E23">
            <v>32.47</v>
          </cell>
          <cell r="F23">
            <v>22</v>
          </cell>
          <cell r="G23">
            <v>0.90169544035587812</v>
          </cell>
        </row>
        <row r="24">
          <cell r="B24" t="str">
            <v>Syracuse</v>
          </cell>
          <cell r="C24">
            <v>83</v>
          </cell>
          <cell r="D24">
            <v>27</v>
          </cell>
          <cell r="E24">
            <v>32.53</v>
          </cell>
          <cell r="F24">
            <v>23</v>
          </cell>
          <cell r="G24">
            <v>0.89313526634864915</v>
          </cell>
        </row>
        <row r="25">
          <cell r="B25" t="str">
            <v>Arkansas</v>
          </cell>
          <cell r="C25">
            <v>75</v>
          </cell>
          <cell r="D25">
            <v>25</v>
          </cell>
          <cell r="E25">
            <v>33.33</v>
          </cell>
          <cell r="F25">
            <v>24</v>
          </cell>
          <cell r="G25">
            <v>0.7789996129189346</v>
          </cell>
        </row>
        <row r="26">
          <cell r="B26" t="str">
            <v>Illinois</v>
          </cell>
          <cell r="C26">
            <v>72</v>
          </cell>
          <cell r="D26">
            <v>24</v>
          </cell>
          <cell r="E26">
            <v>33.33</v>
          </cell>
          <cell r="F26">
            <v>24</v>
          </cell>
          <cell r="G26">
            <v>0.7789996129189346</v>
          </cell>
        </row>
        <row r="27">
          <cell r="B27" t="str">
            <v>Texas</v>
          </cell>
          <cell r="C27">
            <v>72</v>
          </cell>
          <cell r="D27">
            <v>24</v>
          </cell>
          <cell r="E27">
            <v>33.33</v>
          </cell>
          <cell r="F27">
            <v>24</v>
          </cell>
          <cell r="G27">
            <v>0.7789996129189346</v>
          </cell>
        </row>
        <row r="28">
          <cell r="B28" t="str">
            <v>Cincinnati</v>
          </cell>
          <cell r="C28">
            <v>74</v>
          </cell>
          <cell r="D28">
            <v>25</v>
          </cell>
          <cell r="E28">
            <v>33.78</v>
          </cell>
          <cell r="F28">
            <v>27</v>
          </cell>
          <cell r="G28">
            <v>0.71479830786471954</v>
          </cell>
        </row>
        <row r="29">
          <cell r="B29" t="str">
            <v>Mississippi</v>
          </cell>
          <cell r="C29">
            <v>71</v>
          </cell>
          <cell r="D29">
            <v>24</v>
          </cell>
          <cell r="E29">
            <v>33.799999999999997</v>
          </cell>
          <cell r="F29">
            <v>28</v>
          </cell>
          <cell r="G29">
            <v>0.71194491652897729</v>
          </cell>
        </row>
        <row r="30">
          <cell r="B30" t="str">
            <v>FIU</v>
          </cell>
          <cell r="C30">
            <v>68</v>
          </cell>
          <cell r="D30">
            <v>23</v>
          </cell>
          <cell r="E30">
            <v>33.82</v>
          </cell>
          <cell r="F30">
            <v>29</v>
          </cell>
          <cell r="G30">
            <v>0.70909152519323393</v>
          </cell>
        </row>
        <row r="31">
          <cell r="B31" t="str">
            <v>Notre Dame</v>
          </cell>
          <cell r="C31">
            <v>100</v>
          </cell>
          <cell r="D31">
            <v>34</v>
          </cell>
          <cell r="E31">
            <v>34</v>
          </cell>
          <cell r="F31">
            <v>30</v>
          </cell>
          <cell r="G31">
            <v>0.68341100317154813</v>
          </cell>
        </row>
        <row r="32">
          <cell r="B32" t="str">
            <v>Florida St.</v>
          </cell>
          <cell r="C32">
            <v>97</v>
          </cell>
          <cell r="D32">
            <v>33</v>
          </cell>
          <cell r="E32">
            <v>34.020000000000003</v>
          </cell>
          <cell r="F32">
            <v>31</v>
          </cell>
          <cell r="G32">
            <v>0.68055761183580477</v>
          </cell>
        </row>
        <row r="33">
          <cell r="B33" t="str">
            <v>Southern Miss.</v>
          </cell>
          <cell r="C33">
            <v>82</v>
          </cell>
          <cell r="D33">
            <v>28</v>
          </cell>
          <cell r="E33">
            <v>34.15</v>
          </cell>
          <cell r="F33">
            <v>32</v>
          </cell>
          <cell r="G33">
            <v>0.6620105681534767</v>
          </cell>
        </row>
        <row r="34">
          <cell r="B34" t="str">
            <v>San Diego St.</v>
          </cell>
          <cell r="C34">
            <v>79</v>
          </cell>
          <cell r="D34">
            <v>27</v>
          </cell>
          <cell r="E34">
            <v>34.18</v>
          </cell>
          <cell r="F34">
            <v>33</v>
          </cell>
          <cell r="G34">
            <v>0.65773048114986232</v>
          </cell>
        </row>
        <row r="35">
          <cell r="B35" t="str">
            <v>California</v>
          </cell>
          <cell r="C35">
            <v>70</v>
          </cell>
          <cell r="D35">
            <v>24</v>
          </cell>
          <cell r="E35">
            <v>34.29</v>
          </cell>
          <cell r="F35">
            <v>34</v>
          </cell>
          <cell r="G35">
            <v>0.6420368288032765</v>
          </cell>
        </row>
        <row r="36">
          <cell r="B36" t="str">
            <v>LSU</v>
          </cell>
          <cell r="C36">
            <v>84</v>
          </cell>
          <cell r="D36">
            <v>29</v>
          </cell>
          <cell r="E36">
            <v>34.520000000000003</v>
          </cell>
          <cell r="F36">
            <v>35</v>
          </cell>
          <cell r="G36">
            <v>0.60922282844223297</v>
          </cell>
        </row>
        <row r="37">
          <cell r="B37" t="str">
            <v>North Texas</v>
          </cell>
          <cell r="C37">
            <v>81</v>
          </cell>
          <cell r="D37">
            <v>28</v>
          </cell>
          <cell r="E37">
            <v>34.57</v>
          </cell>
          <cell r="F37">
            <v>36</v>
          </cell>
          <cell r="G37">
            <v>0.60208935010287612</v>
          </cell>
        </row>
        <row r="38">
          <cell r="B38" t="str">
            <v>Idaho</v>
          </cell>
          <cell r="C38">
            <v>66</v>
          </cell>
          <cell r="D38">
            <v>23</v>
          </cell>
          <cell r="E38">
            <v>34.85</v>
          </cell>
          <cell r="F38">
            <v>37</v>
          </cell>
          <cell r="G38">
            <v>0.56214187140247573</v>
          </cell>
        </row>
        <row r="39">
          <cell r="B39" t="str">
            <v>Central Mich.</v>
          </cell>
          <cell r="C39">
            <v>85</v>
          </cell>
          <cell r="D39">
            <v>30</v>
          </cell>
          <cell r="E39">
            <v>35.29</v>
          </cell>
          <cell r="F39">
            <v>38</v>
          </cell>
          <cell r="G39">
            <v>0.49936726201613285</v>
          </cell>
        </row>
        <row r="40">
          <cell r="B40" t="str">
            <v>Auburn</v>
          </cell>
          <cell r="C40">
            <v>79</v>
          </cell>
          <cell r="D40">
            <v>28</v>
          </cell>
          <cell r="E40">
            <v>35.44</v>
          </cell>
          <cell r="F40">
            <v>39</v>
          </cell>
          <cell r="G40">
            <v>0.47796682699806153</v>
          </cell>
        </row>
        <row r="41">
          <cell r="B41" t="str">
            <v>Florida</v>
          </cell>
          <cell r="C41">
            <v>79</v>
          </cell>
          <cell r="D41">
            <v>28</v>
          </cell>
          <cell r="E41">
            <v>35.44</v>
          </cell>
          <cell r="F41">
            <v>39</v>
          </cell>
          <cell r="G41">
            <v>0.47796682699806153</v>
          </cell>
        </row>
        <row r="42">
          <cell r="B42" t="str">
            <v>UAB</v>
          </cell>
          <cell r="C42">
            <v>62</v>
          </cell>
          <cell r="D42">
            <v>22</v>
          </cell>
          <cell r="E42">
            <v>35.479999999999997</v>
          </cell>
          <cell r="F42">
            <v>41</v>
          </cell>
          <cell r="G42">
            <v>0.47226004432657587</v>
          </cell>
        </row>
        <row r="43">
          <cell r="B43" t="str">
            <v>Miami (FL)</v>
          </cell>
          <cell r="C43">
            <v>76</v>
          </cell>
          <cell r="D43">
            <v>27</v>
          </cell>
          <cell r="E43">
            <v>35.53</v>
          </cell>
          <cell r="F43">
            <v>42</v>
          </cell>
          <cell r="G43">
            <v>0.46512656598721808</v>
          </cell>
        </row>
        <row r="44">
          <cell r="B44" t="str">
            <v>Michigan St.</v>
          </cell>
          <cell r="C44">
            <v>87</v>
          </cell>
          <cell r="D44">
            <v>31</v>
          </cell>
          <cell r="E44">
            <v>35.630000000000003</v>
          </cell>
          <cell r="F44">
            <v>43</v>
          </cell>
          <cell r="G44">
            <v>0.4508596093085035</v>
          </cell>
        </row>
        <row r="45">
          <cell r="B45" t="str">
            <v>Western Mich.</v>
          </cell>
          <cell r="C45">
            <v>72</v>
          </cell>
          <cell r="D45">
            <v>26</v>
          </cell>
          <cell r="E45">
            <v>36.11</v>
          </cell>
          <cell r="F45">
            <v>44</v>
          </cell>
          <cell r="G45">
            <v>0.382378217250675</v>
          </cell>
        </row>
        <row r="46">
          <cell r="B46" t="str">
            <v>Virginia Tech</v>
          </cell>
          <cell r="C46">
            <v>94</v>
          </cell>
          <cell r="D46">
            <v>34</v>
          </cell>
          <cell r="E46">
            <v>36.17</v>
          </cell>
          <cell r="F46">
            <v>45</v>
          </cell>
          <cell r="G46">
            <v>0.37381804324344603</v>
          </cell>
        </row>
        <row r="47">
          <cell r="B47" t="str">
            <v>Tulane</v>
          </cell>
          <cell r="C47">
            <v>69</v>
          </cell>
          <cell r="D47">
            <v>25</v>
          </cell>
          <cell r="E47">
            <v>36.229999999999997</v>
          </cell>
          <cell r="F47">
            <v>46</v>
          </cell>
          <cell r="G47">
            <v>0.36525786923621811</v>
          </cell>
        </row>
        <row r="48">
          <cell r="B48" t="str">
            <v>Baylor</v>
          </cell>
          <cell r="C48">
            <v>91</v>
          </cell>
          <cell r="D48">
            <v>33</v>
          </cell>
          <cell r="E48">
            <v>36.26</v>
          </cell>
          <cell r="F48">
            <v>47</v>
          </cell>
          <cell r="G48">
            <v>0.36097778223260363</v>
          </cell>
        </row>
        <row r="49">
          <cell r="B49" t="str">
            <v>Fla. Atlantic</v>
          </cell>
          <cell r="C49">
            <v>63</v>
          </cell>
          <cell r="D49">
            <v>23</v>
          </cell>
          <cell r="E49">
            <v>36.51</v>
          </cell>
          <cell r="F49">
            <v>48</v>
          </cell>
          <cell r="G49">
            <v>0.32531039053581773</v>
          </cell>
        </row>
        <row r="50">
          <cell r="B50" t="str">
            <v>Connecticut</v>
          </cell>
          <cell r="C50">
            <v>98</v>
          </cell>
          <cell r="D50">
            <v>36</v>
          </cell>
          <cell r="E50">
            <v>36.729999999999997</v>
          </cell>
          <cell r="F50">
            <v>49</v>
          </cell>
          <cell r="G50">
            <v>0.29392308584264626</v>
          </cell>
        </row>
        <row r="51">
          <cell r="B51" t="str">
            <v>Kent St.</v>
          </cell>
          <cell r="C51">
            <v>80</v>
          </cell>
          <cell r="D51">
            <v>30</v>
          </cell>
          <cell r="E51">
            <v>37.5</v>
          </cell>
          <cell r="F51">
            <v>50</v>
          </cell>
          <cell r="G51">
            <v>0.1840675194165452</v>
          </cell>
        </row>
        <row r="52">
          <cell r="B52" t="str">
            <v>Mississippi St.</v>
          </cell>
          <cell r="C52">
            <v>85</v>
          </cell>
          <cell r="D52">
            <v>32</v>
          </cell>
          <cell r="E52">
            <v>37.65</v>
          </cell>
          <cell r="F52">
            <v>51</v>
          </cell>
          <cell r="G52">
            <v>0.16266708439847383</v>
          </cell>
        </row>
        <row r="53">
          <cell r="B53" t="str">
            <v>Toledo</v>
          </cell>
          <cell r="C53">
            <v>82</v>
          </cell>
          <cell r="D53">
            <v>31</v>
          </cell>
          <cell r="E53">
            <v>37.799999999999997</v>
          </cell>
          <cell r="F53">
            <v>52</v>
          </cell>
          <cell r="G53">
            <v>0.14126664938040248</v>
          </cell>
        </row>
        <row r="54">
          <cell r="B54" t="str">
            <v>Kentucky</v>
          </cell>
          <cell r="C54">
            <v>74</v>
          </cell>
          <cell r="D54">
            <v>28</v>
          </cell>
          <cell r="E54">
            <v>37.840000000000003</v>
          </cell>
          <cell r="F54">
            <v>53</v>
          </cell>
          <cell r="G54">
            <v>0.13555986670891584</v>
          </cell>
        </row>
        <row r="55">
          <cell r="B55" t="str">
            <v>Virginia</v>
          </cell>
          <cell r="C55">
            <v>74</v>
          </cell>
          <cell r="D55">
            <v>28</v>
          </cell>
          <cell r="E55">
            <v>37.840000000000003</v>
          </cell>
          <cell r="F55">
            <v>53</v>
          </cell>
          <cell r="G55">
            <v>0.13555986670891584</v>
          </cell>
        </row>
        <row r="56">
          <cell r="B56" t="str">
            <v>Ohio</v>
          </cell>
          <cell r="C56">
            <v>87</v>
          </cell>
          <cell r="D56">
            <v>33</v>
          </cell>
          <cell r="E56">
            <v>37.93</v>
          </cell>
          <cell r="F56">
            <v>55</v>
          </cell>
          <cell r="G56">
            <v>0.12271960569807344</v>
          </cell>
        </row>
        <row r="57">
          <cell r="B57" t="str">
            <v>Tennessee</v>
          </cell>
          <cell r="C57">
            <v>92</v>
          </cell>
          <cell r="D57">
            <v>35</v>
          </cell>
          <cell r="E57">
            <v>38.04</v>
          </cell>
          <cell r="F57">
            <v>56</v>
          </cell>
          <cell r="G57">
            <v>0.10702595335148772</v>
          </cell>
        </row>
        <row r="58">
          <cell r="B58" t="str">
            <v>Clemson</v>
          </cell>
          <cell r="C58">
            <v>84</v>
          </cell>
          <cell r="D58">
            <v>32</v>
          </cell>
          <cell r="E58">
            <v>38.1</v>
          </cell>
          <cell r="F58">
            <v>57</v>
          </cell>
          <cell r="G58">
            <v>9.8465779344258778E-2</v>
          </cell>
        </row>
        <row r="59">
          <cell r="B59" t="str">
            <v>Georgia Tech</v>
          </cell>
          <cell r="C59">
            <v>84</v>
          </cell>
          <cell r="D59">
            <v>32</v>
          </cell>
          <cell r="E59">
            <v>38.1</v>
          </cell>
          <cell r="F59">
            <v>57</v>
          </cell>
          <cell r="G59">
            <v>9.8465779344258778E-2</v>
          </cell>
        </row>
        <row r="60">
          <cell r="B60" t="str">
            <v>Nevada</v>
          </cell>
          <cell r="C60">
            <v>81</v>
          </cell>
          <cell r="D60">
            <v>31</v>
          </cell>
          <cell r="E60">
            <v>38.270000000000003</v>
          </cell>
          <cell r="F60">
            <v>59</v>
          </cell>
          <cell r="G60">
            <v>7.4211952990444099E-2</v>
          </cell>
        </row>
        <row r="61">
          <cell r="B61" t="str">
            <v>Arizona</v>
          </cell>
          <cell r="C61">
            <v>73</v>
          </cell>
          <cell r="D61">
            <v>28</v>
          </cell>
          <cell r="E61">
            <v>38.36</v>
          </cell>
          <cell r="F61">
            <v>60</v>
          </cell>
          <cell r="G61">
            <v>6.1371691979601697E-2</v>
          </cell>
        </row>
        <row r="62">
          <cell r="B62" t="str">
            <v>Kansas St.</v>
          </cell>
          <cell r="C62">
            <v>73</v>
          </cell>
          <cell r="D62">
            <v>28</v>
          </cell>
          <cell r="E62">
            <v>38.36</v>
          </cell>
          <cell r="F62">
            <v>60</v>
          </cell>
          <cell r="G62">
            <v>6.1371691979601697E-2</v>
          </cell>
        </row>
        <row r="63">
          <cell r="B63" t="str">
            <v>UCF</v>
          </cell>
          <cell r="C63">
            <v>73</v>
          </cell>
          <cell r="D63">
            <v>28</v>
          </cell>
          <cell r="E63">
            <v>38.36</v>
          </cell>
          <cell r="F63">
            <v>60</v>
          </cell>
          <cell r="G63">
            <v>6.1371691979601697E-2</v>
          </cell>
        </row>
        <row r="64">
          <cell r="B64" t="str">
            <v>Oklahoma</v>
          </cell>
          <cell r="C64">
            <v>86</v>
          </cell>
          <cell r="D64">
            <v>33</v>
          </cell>
          <cell r="E64">
            <v>38.369999999999997</v>
          </cell>
          <cell r="F64">
            <v>63</v>
          </cell>
          <cell r="G64">
            <v>5.9944996311730545E-2</v>
          </cell>
        </row>
        <row r="65">
          <cell r="B65" t="str">
            <v>Kansas</v>
          </cell>
          <cell r="C65">
            <v>65</v>
          </cell>
          <cell r="D65">
            <v>25</v>
          </cell>
          <cell r="E65">
            <v>38.46</v>
          </cell>
          <cell r="F65">
            <v>64</v>
          </cell>
          <cell r="G65">
            <v>4.7104735300887129E-2</v>
          </cell>
        </row>
        <row r="66">
          <cell r="B66" t="str">
            <v>Army</v>
          </cell>
          <cell r="C66">
            <v>62</v>
          </cell>
          <cell r="D66">
            <v>24</v>
          </cell>
          <cell r="E66">
            <v>38.71</v>
          </cell>
          <cell r="F66">
            <v>65</v>
          </cell>
          <cell r="G66">
            <v>1.1437343604101204E-2</v>
          </cell>
        </row>
        <row r="67">
          <cell r="B67" t="str">
            <v>Stanford</v>
          </cell>
          <cell r="C67">
            <v>80</v>
          </cell>
          <cell r="D67">
            <v>31</v>
          </cell>
          <cell r="E67">
            <v>38.75</v>
          </cell>
          <cell r="F67">
            <v>66</v>
          </cell>
          <cell r="G67">
            <v>5.7305609326155785E-3</v>
          </cell>
        </row>
        <row r="68">
          <cell r="B68" t="str">
            <v>Indiana</v>
          </cell>
          <cell r="C68">
            <v>59</v>
          </cell>
          <cell r="D68">
            <v>23</v>
          </cell>
          <cell r="E68">
            <v>38.979999999999997</v>
          </cell>
          <cell r="F68">
            <v>67</v>
          </cell>
          <cell r="G68">
            <v>-2.7083439428427024E-2</v>
          </cell>
        </row>
        <row r="69">
          <cell r="B69" t="str">
            <v>Tulsa</v>
          </cell>
          <cell r="C69">
            <v>78</v>
          </cell>
          <cell r="D69">
            <v>31</v>
          </cell>
          <cell r="E69">
            <v>39.74</v>
          </cell>
          <cell r="F69">
            <v>68</v>
          </cell>
          <cell r="G69">
            <v>-0.13551231018665696</v>
          </cell>
        </row>
        <row r="70">
          <cell r="B70" t="str">
            <v>Arkansas St.</v>
          </cell>
          <cell r="C70">
            <v>90</v>
          </cell>
          <cell r="D70">
            <v>36</v>
          </cell>
          <cell r="E70">
            <v>40</v>
          </cell>
          <cell r="F70">
            <v>69</v>
          </cell>
          <cell r="G70">
            <v>-0.17260639755131404</v>
          </cell>
        </row>
        <row r="71">
          <cell r="B71" t="str">
            <v>Duke</v>
          </cell>
          <cell r="C71">
            <v>65</v>
          </cell>
          <cell r="D71">
            <v>26</v>
          </cell>
          <cell r="E71">
            <v>40</v>
          </cell>
          <cell r="F71">
            <v>69</v>
          </cell>
          <cell r="G71">
            <v>-0.17260639755131404</v>
          </cell>
        </row>
        <row r="72">
          <cell r="B72" t="str">
            <v>Michigan</v>
          </cell>
          <cell r="C72">
            <v>87</v>
          </cell>
          <cell r="D72">
            <v>35</v>
          </cell>
          <cell r="E72">
            <v>40.229999999999997</v>
          </cell>
          <cell r="F72">
            <v>71</v>
          </cell>
          <cell r="G72">
            <v>-0.20542039791235664</v>
          </cell>
        </row>
        <row r="73">
          <cell r="B73" t="str">
            <v>Fresno St.</v>
          </cell>
          <cell r="C73">
            <v>72</v>
          </cell>
          <cell r="D73">
            <v>29</v>
          </cell>
          <cell r="E73">
            <v>40.28</v>
          </cell>
          <cell r="F73">
            <v>72</v>
          </cell>
          <cell r="G73">
            <v>-0.21255387625171443</v>
          </cell>
        </row>
        <row r="74">
          <cell r="B74" t="str">
            <v>Utah St.</v>
          </cell>
          <cell r="C74">
            <v>94</v>
          </cell>
          <cell r="D74">
            <v>38</v>
          </cell>
          <cell r="E74">
            <v>40.43</v>
          </cell>
          <cell r="F74">
            <v>73</v>
          </cell>
          <cell r="G74">
            <v>-0.23395431126978578</v>
          </cell>
        </row>
        <row r="75">
          <cell r="B75" t="str">
            <v>Boston College</v>
          </cell>
          <cell r="C75">
            <v>84</v>
          </cell>
          <cell r="D75">
            <v>34</v>
          </cell>
          <cell r="E75">
            <v>40.479999999999997</v>
          </cell>
          <cell r="F75">
            <v>74</v>
          </cell>
          <cell r="G75">
            <v>-0.24108778960914257</v>
          </cell>
        </row>
        <row r="76">
          <cell r="B76" t="str">
            <v>Texas Tech</v>
          </cell>
          <cell r="C76">
            <v>84</v>
          </cell>
          <cell r="D76">
            <v>34</v>
          </cell>
          <cell r="E76">
            <v>40.479999999999997</v>
          </cell>
          <cell r="F76">
            <v>74</v>
          </cell>
          <cell r="G76">
            <v>-0.24108778960914257</v>
          </cell>
        </row>
        <row r="77">
          <cell r="B77" t="str">
            <v>Wyoming</v>
          </cell>
          <cell r="C77">
            <v>79</v>
          </cell>
          <cell r="D77">
            <v>32</v>
          </cell>
          <cell r="E77">
            <v>40.51</v>
          </cell>
          <cell r="F77">
            <v>76</v>
          </cell>
          <cell r="G77">
            <v>-0.24536787661275702</v>
          </cell>
        </row>
        <row r="78">
          <cell r="B78" t="str">
            <v>Washington</v>
          </cell>
          <cell r="C78">
            <v>66</v>
          </cell>
          <cell r="D78">
            <v>27</v>
          </cell>
          <cell r="E78">
            <v>40.909999999999997</v>
          </cell>
          <cell r="F78">
            <v>77</v>
          </cell>
          <cell r="G78">
            <v>-0.30243570332761432</v>
          </cell>
        </row>
        <row r="79">
          <cell r="B79" t="str">
            <v>Missouri</v>
          </cell>
          <cell r="C79">
            <v>78</v>
          </cell>
          <cell r="D79">
            <v>32</v>
          </cell>
          <cell r="E79">
            <v>41.03</v>
          </cell>
          <cell r="F79">
            <v>78</v>
          </cell>
          <cell r="G79">
            <v>-0.31955605134207221</v>
          </cell>
        </row>
        <row r="80">
          <cell r="B80" t="str">
            <v>Northern Ill.</v>
          </cell>
          <cell r="C80">
            <v>85</v>
          </cell>
          <cell r="D80">
            <v>35</v>
          </cell>
          <cell r="E80">
            <v>41.18</v>
          </cell>
          <cell r="F80">
            <v>79</v>
          </cell>
          <cell r="G80">
            <v>-0.34095648636014353</v>
          </cell>
        </row>
        <row r="81">
          <cell r="B81" t="str">
            <v>South Carolina</v>
          </cell>
          <cell r="C81">
            <v>68</v>
          </cell>
          <cell r="D81">
            <v>28</v>
          </cell>
          <cell r="E81">
            <v>41.18</v>
          </cell>
          <cell r="F81">
            <v>79</v>
          </cell>
          <cell r="G81">
            <v>-0.34095648636014353</v>
          </cell>
        </row>
        <row r="82">
          <cell r="B82" t="str">
            <v>UNLV</v>
          </cell>
          <cell r="C82">
            <v>75</v>
          </cell>
          <cell r="D82">
            <v>31</v>
          </cell>
          <cell r="E82">
            <v>41.33</v>
          </cell>
          <cell r="F82">
            <v>81</v>
          </cell>
          <cell r="G82">
            <v>-0.3623569213782149</v>
          </cell>
        </row>
        <row r="83">
          <cell r="B83" t="str">
            <v>North Carolina</v>
          </cell>
          <cell r="C83">
            <v>71</v>
          </cell>
          <cell r="D83">
            <v>30</v>
          </cell>
          <cell r="E83">
            <v>42.25</v>
          </cell>
          <cell r="F83">
            <v>82</v>
          </cell>
          <cell r="G83">
            <v>-0.49361292282238733</v>
          </cell>
        </row>
        <row r="84">
          <cell r="B84" t="str">
            <v>Troy</v>
          </cell>
          <cell r="C84">
            <v>73</v>
          </cell>
          <cell r="D84">
            <v>31</v>
          </cell>
          <cell r="E84">
            <v>42.47</v>
          </cell>
          <cell r="F84">
            <v>83</v>
          </cell>
          <cell r="G84">
            <v>-0.52500022751555875</v>
          </cell>
        </row>
        <row r="85">
          <cell r="B85" t="str">
            <v>La.-Lafayette</v>
          </cell>
          <cell r="C85">
            <v>80</v>
          </cell>
          <cell r="D85">
            <v>34</v>
          </cell>
          <cell r="E85">
            <v>42.5</v>
          </cell>
          <cell r="F85">
            <v>84</v>
          </cell>
          <cell r="G85">
            <v>-0.52928031451917323</v>
          </cell>
        </row>
        <row r="86">
          <cell r="B86" t="str">
            <v>Hawaii</v>
          </cell>
          <cell r="C86">
            <v>86</v>
          </cell>
          <cell r="D86">
            <v>37</v>
          </cell>
          <cell r="E86">
            <v>43.02</v>
          </cell>
          <cell r="F86">
            <v>85</v>
          </cell>
          <cell r="G86">
            <v>-0.60346848924848839</v>
          </cell>
        </row>
        <row r="87">
          <cell r="B87" t="str">
            <v>Miami (OH)</v>
          </cell>
          <cell r="C87">
            <v>74</v>
          </cell>
          <cell r="D87">
            <v>32</v>
          </cell>
          <cell r="E87">
            <v>43.24</v>
          </cell>
          <cell r="F87">
            <v>86</v>
          </cell>
          <cell r="G87">
            <v>-0.63485579394165992</v>
          </cell>
        </row>
        <row r="88">
          <cell r="B88" t="str">
            <v>Air Force</v>
          </cell>
          <cell r="C88">
            <v>90</v>
          </cell>
          <cell r="D88">
            <v>39</v>
          </cell>
          <cell r="E88">
            <v>43.33</v>
          </cell>
          <cell r="F88">
            <v>87</v>
          </cell>
          <cell r="G88">
            <v>-0.64769605495250226</v>
          </cell>
        </row>
        <row r="89">
          <cell r="B89" t="str">
            <v>Louisiana Tech</v>
          </cell>
          <cell r="C89">
            <v>90</v>
          </cell>
          <cell r="D89">
            <v>39</v>
          </cell>
          <cell r="E89">
            <v>43.33</v>
          </cell>
          <cell r="F89">
            <v>87</v>
          </cell>
          <cell r="G89">
            <v>-0.64769605495250226</v>
          </cell>
        </row>
        <row r="90">
          <cell r="B90" t="str">
            <v>Georgia</v>
          </cell>
          <cell r="C90">
            <v>83</v>
          </cell>
          <cell r="D90">
            <v>36</v>
          </cell>
          <cell r="E90">
            <v>43.37</v>
          </cell>
          <cell r="F90">
            <v>89</v>
          </cell>
          <cell r="G90">
            <v>-0.65340283762398788</v>
          </cell>
        </row>
        <row r="91">
          <cell r="B91" t="str">
            <v>Oklahoma St.</v>
          </cell>
          <cell r="C91">
            <v>92</v>
          </cell>
          <cell r="D91">
            <v>40</v>
          </cell>
          <cell r="E91">
            <v>43.48</v>
          </cell>
          <cell r="F91">
            <v>90</v>
          </cell>
          <cell r="G91">
            <v>-0.66909648997057358</v>
          </cell>
        </row>
        <row r="92">
          <cell r="B92" t="str">
            <v>Iowa St.</v>
          </cell>
          <cell r="C92">
            <v>80</v>
          </cell>
          <cell r="D92">
            <v>35</v>
          </cell>
          <cell r="E92">
            <v>43.75</v>
          </cell>
          <cell r="F92">
            <v>91</v>
          </cell>
          <cell r="G92">
            <v>-0.70761727300310284</v>
          </cell>
        </row>
        <row r="93">
          <cell r="B93" t="str">
            <v>La.-Monroe</v>
          </cell>
          <cell r="C93">
            <v>64</v>
          </cell>
          <cell r="D93">
            <v>28</v>
          </cell>
          <cell r="E93">
            <v>43.75</v>
          </cell>
          <cell r="F93">
            <v>91</v>
          </cell>
          <cell r="G93">
            <v>-0.70761727300310284</v>
          </cell>
        </row>
        <row r="94">
          <cell r="B94" t="str">
            <v>SMU</v>
          </cell>
          <cell r="C94">
            <v>89</v>
          </cell>
          <cell r="D94">
            <v>39</v>
          </cell>
          <cell r="E94">
            <v>43.82</v>
          </cell>
          <cell r="F94">
            <v>93</v>
          </cell>
          <cell r="G94">
            <v>-0.71760414267820294</v>
          </cell>
        </row>
        <row r="95">
          <cell r="B95" t="str">
            <v>Memphis</v>
          </cell>
          <cell r="C95">
            <v>82</v>
          </cell>
          <cell r="D95">
            <v>36</v>
          </cell>
          <cell r="E95">
            <v>43.9</v>
          </cell>
          <cell r="F95">
            <v>94</v>
          </cell>
          <cell r="G95">
            <v>-0.72901770802117416</v>
          </cell>
        </row>
        <row r="96">
          <cell r="B96" t="str">
            <v>Marshall</v>
          </cell>
          <cell r="C96">
            <v>77</v>
          </cell>
          <cell r="D96">
            <v>34</v>
          </cell>
          <cell r="E96">
            <v>44.16</v>
          </cell>
          <cell r="F96">
            <v>95</v>
          </cell>
          <cell r="G96">
            <v>-0.7661117953858313</v>
          </cell>
        </row>
        <row r="97">
          <cell r="B97" t="str">
            <v>Middle Tenn.</v>
          </cell>
          <cell r="C97">
            <v>86</v>
          </cell>
          <cell r="D97">
            <v>38</v>
          </cell>
          <cell r="E97">
            <v>44.19</v>
          </cell>
          <cell r="F97">
            <v>96</v>
          </cell>
          <cell r="G97">
            <v>-0.77039188238944578</v>
          </cell>
        </row>
        <row r="98">
          <cell r="B98" t="str">
            <v>Wake Forest</v>
          </cell>
          <cell r="C98">
            <v>90</v>
          </cell>
          <cell r="D98">
            <v>40</v>
          </cell>
          <cell r="E98">
            <v>44.44</v>
          </cell>
          <cell r="F98">
            <v>97</v>
          </cell>
          <cell r="G98">
            <v>-0.80605927408623168</v>
          </cell>
        </row>
        <row r="99">
          <cell r="B99" t="str">
            <v>Maryland</v>
          </cell>
          <cell r="C99">
            <v>87</v>
          </cell>
          <cell r="D99">
            <v>39</v>
          </cell>
          <cell r="E99">
            <v>44.83</v>
          </cell>
          <cell r="F99">
            <v>98</v>
          </cell>
          <cell r="G99">
            <v>-0.86170040513321777</v>
          </cell>
        </row>
        <row r="100">
          <cell r="B100" t="str">
            <v>New Mexico</v>
          </cell>
          <cell r="C100">
            <v>86</v>
          </cell>
          <cell r="D100">
            <v>39</v>
          </cell>
          <cell r="E100">
            <v>45.35</v>
          </cell>
          <cell r="F100">
            <v>99</v>
          </cell>
          <cell r="G100">
            <v>-0.93588857986253293</v>
          </cell>
        </row>
        <row r="101">
          <cell r="B101" t="str">
            <v>East Carolina</v>
          </cell>
          <cell r="C101">
            <v>68</v>
          </cell>
          <cell r="D101">
            <v>31</v>
          </cell>
          <cell r="E101">
            <v>45.59</v>
          </cell>
          <cell r="F101">
            <v>100</v>
          </cell>
          <cell r="G101">
            <v>-0.97012927589144771</v>
          </cell>
        </row>
        <row r="102">
          <cell r="B102" t="str">
            <v>Southern California</v>
          </cell>
          <cell r="C102">
            <v>81</v>
          </cell>
          <cell r="D102">
            <v>37</v>
          </cell>
          <cell r="E102">
            <v>45.68</v>
          </cell>
          <cell r="F102">
            <v>101</v>
          </cell>
          <cell r="G102">
            <v>-0.98296953690229016</v>
          </cell>
        </row>
        <row r="103">
          <cell r="B103" t="str">
            <v>Pittsburgh</v>
          </cell>
          <cell r="C103">
            <v>70</v>
          </cell>
          <cell r="D103">
            <v>32</v>
          </cell>
          <cell r="E103">
            <v>45.71</v>
          </cell>
          <cell r="F103">
            <v>102</v>
          </cell>
          <cell r="G103">
            <v>-0.98724962390590465</v>
          </cell>
        </row>
        <row r="104">
          <cell r="B104" t="str">
            <v>Purdue</v>
          </cell>
          <cell r="C104">
            <v>72</v>
          </cell>
          <cell r="D104">
            <v>33</v>
          </cell>
          <cell r="E104">
            <v>45.83</v>
          </cell>
          <cell r="F104">
            <v>103</v>
          </cell>
          <cell r="G104">
            <v>-1.0043699719203616</v>
          </cell>
        </row>
        <row r="105">
          <cell r="B105" t="str">
            <v>UTEP</v>
          </cell>
          <cell r="C105">
            <v>87</v>
          </cell>
          <cell r="D105">
            <v>40</v>
          </cell>
          <cell r="E105">
            <v>45.98</v>
          </cell>
          <cell r="F105">
            <v>104</v>
          </cell>
          <cell r="G105">
            <v>-1.0257704069384328</v>
          </cell>
        </row>
        <row r="106">
          <cell r="B106" t="str">
            <v>Ball St.</v>
          </cell>
          <cell r="C106">
            <v>86</v>
          </cell>
          <cell r="D106">
            <v>40</v>
          </cell>
          <cell r="E106">
            <v>46.51</v>
          </cell>
          <cell r="F106">
            <v>105</v>
          </cell>
          <cell r="G106">
            <v>-1.1013852773356192</v>
          </cell>
        </row>
        <row r="107">
          <cell r="B107" t="str">
            <v>Washington St.</v>
          </cell>
          <cell r="C107">
            <v>76</v>
          </cell>
          <cell r="D107">
            <v>36</v>
          </cell>
          <cell r="E107">
            <v>47.37</v>
          </cell>
          <cell r="F107">
            <v>106</v>
          </cell>
          <cell r="G107">
            <v>-1.2240811047725626</v>
          </cell>
        </row>
        <row r="108">
          <cell r="B108" t="str">
            <v>Temple</v>
          </cell>
          <cell r="C108">
            <v>90</v>
          </cell>
          <cell r="D108">
            <v>43</v>
          </cell>
          <cell r="E108">
            <v>47.78</v>
          </cell>
          <cell r="F108">
            <v>107</v>
          </cell>
          <cell r="G108">
            <v>-1.2825756271552922</v>
          </cell>
        </row>
        <row r="109">
          <cell r="B109" t="str">
            <v>BYU</v>
          </cell>
          <cell r="C109">
            <v>92</v>
          </cell>
          <cell r="D109">
            <v>44</v>
          </cell>
          <cell r="E109">
            <v>47.83</v>
          </cell>
          <cell r="F109">
            <v>108</v>
          </cell>
          <cell r="G109">
            <v>-1.2897091054946488</v>
          </cell>
        </row>
        <row r="110">
          <cell r="B110" t="str">
            <v>Rice</v>
          </cell>
          <cell r="C110">
            <v>85</v>
          </cell>
          <cell r="D110">
            <v>41</v>
          </cell>
          <cell r="E110">
            <v>48.24</v>
          </cell>
          <cell r="F110">
            <v>109</v>
          </cell>
          <cell r="G110">
            <v>-1.3482036278773784</v>
          </cell>
        </row>
        <row r="111">
          <cell r="B111" t="str">
            <v>UCLA</v>
          </cell>
          <cell r="C111">
            <v>92</v>
          </cell>
          <cell r="D111">
            <v>45</v>
          </cell>
          <cell r="E111">
            <v>48.91</v>
          </cell>
          <cell r="F111">
            <v>110</v>
          </cell>
          <cell r="G111">
            <v>-1.4437922376247638</v>
          </cell>
        </row>
        <row r="112">
          <cell r="B112" t="str">
            <v>Houston</v>
          </cell>
          <cell r="C112">
            <v>77</v>
          </cell>
          <cell r="D112">
            <v>38</v>
          </cell>
          <cell r="E112">
            <v>49.35</v>
          </cell>
          <cell r="F112">
            <v>111</v>
          </cell>
          <cell r="G112">
            <v>-1.5065668470111078</v>
          </cell>
        </row>
        <row r="113">
          <cell r="B113" t="str">
            <v>Akron</v>
          </cell>
          <cell r="C113">
            <v>88</v>
          </cell>
          <cell r="D113">
            <v>44</v>
          </cell>
          <cell r="E113">
            <v>50</v>
          </cell>
          <cell r="F113">
            <v>112</v>
          </cell>
          <cell r="G113">
            <v>-1.599302065422751</v>
          </cell>
        </row>
        <row r="114">
          <cell r="B114" t="str">
            <v>San Jose St.</v>
          </cell>
          <cell r="C114">
            <v>80</v>
          </cell>
          <cell r="D114">
            <v>40</v>
          </cell>
          <cell r="E114">
            <v>50</v>
          </cell>
          <cell r="F114">
            <v>112</v>
          </cell>
          <cell r="G114">
            <v>-1.599302065422751</v>
          </cell>
        </row>
        <row r="115">
          <cell r="B115" t="str">
            <v>New Mexico St.</v>
          </cell>
          <cell r="C115">
            <v>68</v>
          </cell>
          <cell r="D115">
            <v>34</v>
          </cell>
          <cell r="E115">
            <v>50</v>
          </cell>
          <cell r="F115">
            <v>112</v>
          </cell>
          <cell r="G115">
            <v>-1.599302065422751</v>
          </cell>
        </row>
        <row r="116">
          <cell r="B116" t="str">
            <v>Minnesota</v>
          </cell>
          <cell r="C116">
            <v>61</v>
          </cell>
          <cell r="D116">
            <v>31</v>
          </cell>
          <cell r="E116">
            <v>50.82</v>
          </cell>
          <cell r="F116">
            <v>115</v>
          </cell>
          <cell r="G116">
            <v>-1.7162911101882088</v>
          </cell>
        </row>
        <row r="117">
          <cell r="B117" t="str">
            <v>Bowling Green</v>
          </cell>
          <cell r="C117">
            <v>83</v>
          </cell>
          <cell r="D117">
            <v>43</v>
          </cell>
          <cell r="E117">
            <v>51.81</v>
          </cell>
          <cell r="F117">
            <v>116</v>
          </cell>
          <cell r="G117">
            <v>-1.8575339813074814</v>
          </cell>
        </row>
        <row r="118">
          <cell r="B118" t="str">
            <v>Western Ky.</v>
          </cell>
          <cell r="C118">
            <v>53</v>
          </cell>
          <cell r="D118">
            <v>29</v>
          </cell>
          <cell r="E118">
            <v>54.72</v>
          </cell>
          <cell r="F118">
            <v>117</v>
          </cell>
          <cell r="G118">
            <v>-2.272702420658069</v>
          </cell>
        </row>
        <row r="119">
          <cell r="B119" t="str">
            <v>Oregon St.</v>
          </cell>
          <cell r="C119">
            <v>73</v>
          </cell>
          <cell r="D119">
            <v>40</v>
          </cell>
          <cell r="E119">
            <v>54.79</v>
          </cell>
          <cell r="F119">
            <v>118</v>
          </cell>
          <cell r="G119">
            <v>-2.282689290333169</v>
          </cell>
        </row>
        <row r="120">
          <cell r="B120" t="str">
            <v>Eastern Mich.</v>
          </cell>
          <cell r="C120">
            <v>69</v>
          </cell>
          <cell r="D120">
            <v>38</v>
          </cell>
          <cell r="E120">
            <v>55.07</v>
          </cell>
          <cell r="F120">
            <v>119</v>
          </cell>
          <cell r="G120">
            <v>-2.3226367690335694</v>
          </cell>
        </row>
        <row r="121">
          <cell r="B121" t="str">
            <v>Colorado St.</v>
          </cell>
          <cell r="C121">
            <v>74</v>
          </cell>
          <cell r="D121">
            <v>41</v>
          </cell>
          <cell r="E121">
            <v>55.41</v>
          </cell>
          <cell r="F121">
            <v>120</v>
          </cell>
          <cell r="G121">
            <v>-2.3711444217411977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1" displayName="Table1" ref="C1:N121" totalsRowShown="0" headerRowDxfId="38" dataDxfId="37">
  <autoFilter ref="C1:N121"/>
  <sortState ref="C2:S121">
    <sortCondition descending="1" ref="N1:N121"/>
  </sortState>
  <tableColumns count="12">
    <tableColumn id="1" name="Team" dataDxfId="36"/>
    <tableColumn id="3" name="WL" dataDxfId="35"/>
    <tableColumn id="4" name="SOS" dataDxfId="34"/>
    <tableColumn id="5" name="PED" dataDxfId="33"/>
    <tableColumn id="6" name="RD" dataDxfId="32"/>
    <tableColumn id="7" name="3DO" dataDxfId="31"/>
    <tableColumn id="8" name="TD" dataDxfId="30"/>
    <tableColumn id="9" name="PEO" dataDxfId="29"/>
    <tableColumn id="11" name="OPPG" dataDxfId="28"/>
    <tableColumn id="12" name="TO" dataDxfId="27"/>
    <tableColumn id="13" name="3DD" dataDxfId="26"/>
    <tableColumn id="17" name="W SUM" dataDxfId="25">
      <calculatedColumnFormula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calculatedColumnFormula>
    </tableColumn>
  </tableColumns>
  <tableStyleInfo name="TableStyleDark1" showFirstColumn="0" showLastColumn="0" showRowStripes="1" showColumnStripes="0"/>
</table>
</file>

<file path=xl/tables/table2.xml><?xml version="1.0" encoding="utf-8"?>
<table xmlns="http://schemas.openxmlformats.org/spreadsheetml/2006/main" id="4" name="Table2" displayName="Table2" ref="B1:B121" totalsRowShown="0" headerRowDxfId="24" dataDxfId="23">
  <autoFilter ref="B1:B121"/>
  <tableColumns count="1">
    <tableColumn id="1" name="Rank" dataDxfId="22"/>
  </tableColumns>
  <tableStyleInfo name="TableStyleDark1" showFirstColumn="0" showLastColumn="0" showRowStripes="1" showColumnStripes="0"/>
</table>
</file>

<file path=xl/tables/table3.xml><?xml version="1.0" encoding="utf-8"?>
<table xmlns="http://schemas.openxmlformats.org/spreadsheetml/2006/main" id="1" name="Table118" displayName="Table118" ref="B1:R121" totalsRowShown="0" headerRowDxfId="21" dataDxfId="0">
  <autoFilter ref="B1:R121">
    <filterColumn colId="16"/>
  </autoFilter>
  <sortState ref="B2:R121">
    <sortCondition descending="1" ref="R1:R121"/>
  </sortState>
  <tableColumns count="17">
    <tableColumn id="1" name="Team" dataDxfId="17"/>
    <tableColumn id="3" name="WL" dataDxfId="16">
      <calculatedColumnFormula>VLOOKUP(B2,[1]WL!$B$2:$Q$121,14,FALSE)</calculatedColumnFormula>
    </tableColumn>
    <tableColumn id="4" name="SOS" dataDxfId="15">
      <calculatedColumnFormula>VLOOKUP(B2,[1]SOS!$AC$4:$AG$123,5,FALSE)</calculatedColumnFormula>
    </tableColumn>
    <tableColumn id="5" name="PED" dataDxfId="14">
      <calculatedColumnFormula>VLOOKUP(B2,[1]PED!$B$2:$R$121,16,FALSE)</calculatedColumnFormula>
    </tableColumn>
    <tableColumn id="6" name="RD" dataDxfId="13">
      <calculatedColumnFormula>VLOOKUP(B2,[1]RD!$B$2:$R$121,11,FALSE)</calculatedColumnFormula>
    </tableColumn>
    <tableColumn id="7" name="3DO" dataDxfId="12">
      <calculatedColumnFormula>VLOOKUP(B2,'[1]3DO'!$B$2:$Q$121,5,FALSE)</calculatedColumnFormula>
    </tableColumn>
    <tableColumn id="8" name="TD" dataDxfId="11">
      <calculatedColumnFormula>VLOOKUP(B2,[1]TD!$B$2:$Q$121,11,FALSE)</calculatedColumnFormula>
    </tableColumn>
    <tableColumn id="9" name="PEO" dataDxfId="10">
      <calculatedColumnFormula>VLOOKUP(B2,[1]PEO!$B$2:$R$121,16,FALSE)</calculatedColumnFormula>
    </tableColumn>
    <tableColumn id="10" name="EXP" dataDxfId="9">
      <calculatedColumnFormula>VLOOKUP(B2,[1]Exp!$B$2:$Q$121,3,FALSE)</calculatedColumnFormula>
    </tableColumn>
    <tableColumn id="11" name="OPPG" dataDxfId="8">
      <calculatedColumnFormula>VLOOKUP(B2,[1]OPPG!$B$2:$Q$121,15,FALSE)</calculatedColumnFormula>
    </tableColumn>
    <tableColumn id="12" name="TO" dataDxfId="7">
      <calculatedColumnFormula>VLOOKUP(B2,[1]TO!$B$2:$Q$121,11,FALSE)</calculatedColumnFormula>
    </tableColumn>
    <tableColumn id="13" name="3DD" dataDxfId="6">
      <calculatedColumnFormula>VLOOKUP(B2,'[1]3DD'!$B$2:$Q$121,5,FALSE)</calculatedColumnFormula>
    </tableColumn>
    <tableColumn id="14" name="AVG R" dataDxfId="5">
      <calculatedColumnFormula>AVERAGE(C2:M2)</calculatedColumnFormula>
    </tableColumn>
    <tableColumn id="15" name="W AVG" dataDxfId="4">
      <calculatedColumnFormula>(SQRT((C2*[1]Weighting!$B$2)^2+(D2*[1]Weighting!$C$2)^2+(E2*[1]Weighting!$D$2)^2+(F2*[1]Weighting!$E$2)^2+(G2*[1]Weighting!$F$2)^2+(H2*[1]Weighting!$G$2)^2+(I2*[1]Weighting!$H$2)^2+(J2*[1]Weighting!$I$2)^2+(K2*[1]Weighting!$J$2)^2+(L2*[1]Weighting!$K$2)^2+(M2*[1]Weighting!$L$2)^2))/11</calculatedColumnFormula>
    </tableColumn>
    <tableColumn id="16" name="SUM" dataDxfId="3">
      <calculatedColumnFormula>SUM(C2:M2)</calculatedColumnFormula>
    </tableColumn>
    <tableColumn id="17" name="W SUM" dataDxfId="2">
      <calculatedColumnFormula>C2*[1]Weighting!$B$3+D2*[1]Weighting!$C$3+E2*[1]Weighting!$D$3+F2*[1]Weighting!$E$3+G2*[1]Weighting!$F$3+H2*[1]Weighting!$G$3+I2*[1]Weighting!$H$3+J2*[1]Weighting!$I$3+K2*[1]Weighting!$J$3+L2*[1]Weighting!$K$3+M2*[1]Weighting!$L$3</calculatedColumnFormula>
    </tableColumn>
    <tableColumn id="18" name="BlogPoll" dataDxfId="1">
      <calculatedColumnFormula>VLOOKUP([1]!Ordinal[[#This Row],[Team]],[1]!BP[#Data],16,FALSE)</calculatedColumnFormula>
    </tableColumn>
  </tableColumns>
  <tableStyleInfo name="TableStyleDark1" showFirstColumn="0" showLastColumn="0" showRowStripes="1" showColumnStripes="0"/>
</table>
</file>

<file path=xl/tables/table4.xml><?xml version="1.0" encoding="utf-8"?>
<table xmlns="http://schemas.openxmlformats.org/spreadsheetml/2006/main" id="2" name="Table219" displayName="Table219" ref="A1:A121" totalsRowShown="0" headerRowDxfId="20" dataDxfId="19">
  <autoFilter ref="A1:A121"/>
  <tableColumns count="1">
    <tableColumn id="1" name="Rank" dataDxfId="18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showRowColHeaders="0" tabSelected="1" workbookViewId="0">
      <pane ySplit="1" topLeftCell="A2" activePane="bottomLeft" state="frozen"/>
      <selection pane="bottomLeft"/>
    </sheetView>
  </sheetViews>
  <sheetFormatPr defaultColWidth="9.140625" defaultRowHeight="12.75"/>
  <cols>
    <col min="1" max="1" width="9.140625" style="11"/>
    <col min="2" max="2" width="7.85546875" style="11" bestFit="1" customWidth="1"/>
    <col min="3" max="3" width="19" style="11" bestFit="1" customWidth="1"/>
    <col min="4" max="4" width="17.85546875" style="11" customWidth="1"/>
    <col min="5" max="5" width="8.5703125" style="11" bestFit="1" customWidth="1"/>
    <col min="6" max="6" width="9.5703125" style="11" bestFit="1" customWidth="1"/>
    <col min="7" max="7" width="9.28515625" style="11" bestFit="1" customWidth="1"/>
    <col min="8" max="8" width="8.140625" style="11" bestFit="1" customWidth="1"/>
    <col min="9" max="9" width="9.28515625" style="11" bestFit="1" customWidth="1"/>
    <col min="10" max="10" width="8.140625" style="11" bestFit="1" customWidth="1"/>
    <col min="11" max="11" width="9.42578125" style="11" bestFit="1" customWidth="1"/>
    <col min="12" max="12" width="11" style="13" bestFit="1" customWidth="1"/>
    <col min="13" max="13" width="8.140625" style="11" bestFit="1" customWidth="1"/>
    <col min="14" max="14" width="9.140625" style="13" bestFit="1" customWidth="1"/>
    <col min="15" max="15" width="12.140625" style="11" bestFit="1" customWidth="1"/>
    <col min="16" max="16384" width="9.140625" style="11"/>
  </cols>
  <sheetData>
    <row r="1" spans="1:16">
      <c r="B1" s="1" t="s">
        <v>0</v>
      </c>
      <c r="C1" s="1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12</v>
      </c>
      <c r="N1" s="15" t="s">
        <v>16</v>
      </c>
    </row>
    <row r="2" spans="1:16">
      <c r="A2" s="13"/>
      <c r="B2" s="3">
        <v>1</v>
      </c>
      <c r="C2" s="4" t="s">
        <v>30</v>
      </c>
      <c r="D2" s="16">
        <v>1.6776682041897757</v>
      </c>
      <c r="E2" s="16">
        <v>0.72998045843325132</v>
      </c>
      <c r="F2" s="16">
        <v>0.38518995207854384</v>
      </c>
      <c r="G2" s="16">
        <v>1.7382221612517206</v>
      </c>
      <c r="H2" s="16">
        <v>0.76302192176672889</v>
      </c>
      <c r="I2" s="16">
        <v>2.0316730638830274</v>
      </c>
      <c r="J2" s="16">
        <v>2.7095272436336653</v>
      </c>
      <c r="K2" s="16">
        <v>1.2582907192587385</v>
      </c>
      <c r="L2" s="16">
        <v>1.9547307830935257</v>
      </c>
      <c r="M2" s="16">
        <v>0.92452257104182056</v>
      </c>
      <c r="N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141.59261965133965</v>
      </c>
    </row>
    <row r="3" spans="1:16">
      <c r="A3" s="13"/>
      <c r="B3" s="3">
        <v>2</v>
      </c>
      <c r="C3" s="4" t="s">
        <v>24</v>
      </c>
      <c r="D3" s="16">
        <v>1.6776682041897757</v>
      </c>
      <c r="E3" s="16">
        <v>0.12827307418703915</v>
      </c>
      <c r="F3" s="16">
        <v>1.1520192175389556</v>
      </c>
      <c r="G3" s="16">
        <v>1.2326210062620198</v>
      </c>
      <c r="H3" s="16">
        <v>1.7134074536055899</v>
      </c>
      <c r="I3" s="16">
        <v>2.1294933531698921</v>
      </c>
      <c r="J3" s="16">
        <v>1.0577398985526405</v>
      </c>
      <c r="K3" s="16">
        <v>1.8194559906432104</v>
      </c>
      <c r="L3" s="16">
        <v>1.3846966392887321</v>
      </c>
      <c r="M3" s="16">
        <v>2.2998571948698858</v>
      </c>
      <c r="N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138.80129396038157</v>
      </c>
    </row>
    <row r="4" spans="1:16">
      <c r="A4" s="13"/>
      <c r="B4" s="3">
        <v>3</v>
      </c>
      <c r="C4" s="4" t="s">
        <v>27</v>
      </c>
      <c r="D4" s="16">
        <v>1.6776682041897757</v>
      </c>
      <c r="E4" s="16">
        <v>-0.85633900912493954</v>
      </c>
      <c r="F4" s="16">
        <v>1.7558089510092016</v>
      </c>
      <c r="G4" s="16">
        <v>1.6237847569750337</v>
      </c>
      <c r="H4" s="16">
        <v>-6.0226381195912703E-3</v>
      </c>
      <c r="I4" s="16">
        <v>2.018695247725566</v>
      </c>
      <c r="J4" s="16">
        <v>1.5407788728013276</v>
      </c>
      <c r="K4" s="16">
        <v>1.4214931471781598</v>
      </c>
      <c r="L4" s="16">
        <v>1.1585673921595574</v>
      </c>
      <c r="M4" s="16">
        <v>1.2540892703201227</v>
      </c>
      <c r="N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121.19608090002909</v>
      </c>
      <c r="P4" s="12"/>
    </row>
    <row r="5" spans="1:16">
      <c r="A5" s="13"/>
      <c r="B5" s="3">
        <v>4</v>
      </c>
      <c r="C5" s="4" t="s">
        <v>33</v>
      </c>
      <c r="D5" s="16">
        <v>1.6776682041897757</v>
      </c>
      <c r="E5" s="16">
        <v>-0.20722437642296698</v>
      </c>
      <c r="F5" s="16">
        <v>2.3400339406406281</v>
      </c>
      <c r="G5" s="16">
        <v>8.1475519455111847E-2</v>
      </c>
      <c r="H5" s="16">
        <v>0.59491751710999496</v>
      </c>
      <c r="I5" s="16">
        <v>1.4022489802461517</v>
      </c>
      <c r="J5" s="16">
        <v>0.92995923966708716</v>
      </c>
      <c r="K5" s="16">
        <v>1.5093713775963098</v>
      </c>
      <c r="L5" s="16">
        <v>1.5664280354979732</v>
      </c>
      <c r="M5" s="16">
        <v>0.90169544035587812</v>
      </c>
      <c r="N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118.22258065011508</v>
      </c>
    </row>
    <row r="6" spans="1:16">
      <c r="A6" s="13"/>
      <c r="B6" s="3">
        <v>5</v>
      </c>
      <c r="C6" s="4" t="s">
        <v>41</v>
      </c>
      <c r="D6" s="16">
        <v>1.6776682041897757</v>
      </c>
      <c r="E6" s="16">
        <v>0.39812971924291596</v>
      </c>
      <c r="F6" s="16">
        <v>1.4780982815192865</v>
      </c>
      <c r="G6" s="16">
        <v>0.54419086219122192</v>
      </c>
      <c r="H6" s="16">
        <v>0.98671990906584861</v>
      </c>
      <c r="I6" s="16">
        <v>0.37213482274765691</v>
      </c>
      <c r="J6" s="16">
        <v>0.99174329451284915</v>
      </c>
      <c r="K6" s="16">
        <v>1.0662140156304967</v>
      </c>
      <c r="L6" s="16">
        <v>2.602853751506689</v>
      </c>
      <c r="M6" s="16">
        <v>1.2241286612948226</v>
      </c>
      <c r="N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118.14172559634149</v>
      </c>
    </row>
    <row r="7" spans="1:16">
      <c r="A7" s="13"/>
      <c r="B7" s="3">
        <v>6</v>
      </c>
      <c r="C7" s="4" t="s">
        <v>48</v>
      </c>
      <c r="D7" s="16">
        <v>1.6776682041897757</v>
      </c>
      <c r="E7" s="16">
        <v>-1.2173634396726665</v>
      </c>
      <c r="F7" s="16">
        <v>1.2710380758917763</v>
      </c>
      <c r="G7" s="16">
        <v>1.0655920532743506</v>
      </c>
      <c r="H7" s="16">
        <v>1.6472246171265608</v>
      </c>
      <c r="I7" s="16">
        <v>1.5320271418207652</v>
      </c>
      <c r="J7" s="16">
        <v>1.9231847274148726</v>
      </c>
      <c r="K7" s="16">
        <v>1.15785845592371</v>
      </c>
      <c r="L7" s="16">
        <v>0.76412603495128195</v>
      </c>
      <c r="M7" s="16">
        <v>1.5394284038944102</v>
      </c>
      <c r="N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117.28445121930912</v>
      </c>
    </row>
    <row r="8" spans="1:16">
      <c r="A8" s="13"/>
      <c r="B8" s="3">
        <v>7</v>
      </c>
      <c r="C8" s="4" t="s">
        <v>101</v>
      </c>
      <c r="D8" s="16">
        <v>1.6776682041897757</v>
      </c>
      <c r="E8" s="16">
        <v>-0.20904773213280492</v>
      </c>
      <c r="F8" s="16">
        <v>1.022131057053457</v>
      </c>
      <c r="G8" s="16">
        <v>0.33721038936731346</v>
      </c>
      <c r="H8" s="16">
        <v>3.1866373936287831</v>
      </c>
      <c r="I8" s="16">
        <v>-6.3108686633202862E-2</v>
      </c>
      <c r="J8" s="16">
        <v>0.99408359962064374</v>
      </c>
      <c r="K8" s="16">
        <v>0.75236319270853258</v>
      </c>
      <c r="L8" s="16">
        <v>2.2934963786980274</v>
      </c>
      <c r="M8" s="16">
        <v>7.4211952990444099E-2</v>
      </c>
      <c r="N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115.99130043827458</v>
      </c>
      <c r="P8" s="12"/>
    </row>
    <row r="9" spans="1:16">
      <c r="A9" s="13"/>
      <c r="B9" s="3">
        <v>8</v>
      </c>
      <c r="C9" s="4" t="s">
        <v>25</v>
      </c>
      <c r="D9" s="16">
        <v>1.6776682041897757</v>
      </c>
      <c r="E9" s="16">
        <v>0.98707361352026779</v>
      </c>
      <c r="F9" s="16">
        <v>0.79876689822693026</v>
      </c>
      <c r="G9" s="16">
        <v>1.5786417967080961</v>
      </c>
      <c r="H9" s="16">
        <v>0.36327758943339228</v>
      </c>
      <c r="I9" s="16">
        <v>1.8726948159541257</v>
      </c>
      <c r="J9" s="16">
        <v>-1.0892560073376001</v>
      </c>
      <c r="K9" s="16">
        <v>1.2118407974662879</v>
      </c>
      <c r="L9" s="16">
        <v>-0.6901534098119112</v>
      </c>
      <c r="M9" s="16">
        <v>0.60922282844223297</v>
      </c>
      <c r="N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112.61245568505045</v>
      </c>
    </row>
    <row r="10" spans="1:16">
      <c r="A10" s="13"/>
      <c r="B10" s="3">
        <v>9</v>
      </c>
      <c r="C10" s="4" t="s">
        <v>19</v>
      </c>
      <c r="D10" s="16">
        <v>0.99459933870915962</v>
      </c>
      <c r="E10" s="16">
        <v>0.74821401553162037</v>
      </c>
      <c r="F10" s="16">
        <v>1.2166915652283878</v>
      </c>
      <c r="G10" s="16">
        <v>1.0859063853944726</v>
      </c>
      <c r="H10" s="16">
        <v>0.79214236981750252</v>
      </c>
      <c r="I10" s="16">
        <v>1.0696924412112045</v>
      </c>
      <c r="J10" s="16">
        <v>1.647964846738295</v>
      </c>
      <c r="K10" s="16">
        <v>1.4428350031368533</v>
      </c>
      <c r="L10" s="16">
        <v>0.86362861402264246</v>
      </c>
      <c r="M10" s="16">
        <v>1.2540892703201227</v>
      </c>
      <c r="N1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104.28447217809808</v>
      </c>
    </row>
    <row r="11" spans="1:16">
      <c r="A11" s="13"/>
      <c r="B11" s="3">
        <v>10</v>
      </c>
      <c r="C11" s="4" t="s">
        <v>34</v>
      </c>
      <c r="D11" s="16">
        <v>1.6776682041897757</v>
      </c>
      <c r="E11" s="16">
        <v>-0.17805068506557559</v>
      </c>
      <c r="F11" s="16">
        <v>-0.15827515455534116</v>
      </c>
      <c r="G11" s="16">
        <v>1.2400695947060645</v>
      </c>
      <c r="H11" s="16">
        <v>1.0184876705757822</v>
      </c>
      <c r="I11" s="16">
        <v>0.43167055437001112</v>
      </c>
      <c r="J11" s="16">
        <v>2.18670308255248</v>
      </c>
      <c r="K11" s="16">
        <v>0.43851236978656849</v>
      </c>
      <c r="L11" s="16">
        <v>1.4036835015792497</v>
      </c>
      <c r="M11" s="16">
        <v>0.47796682699806153</v>
      </c>
      <c r="N1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101.60425063483603</v>
      </c>
    </row>
    <row r="12" spans="1:16">
      <c r="A12" s="13"/>
      <c r="B12" s="3">
        <v>11</v>
      </c>
      <c r="C12" s="4" t="s">
        <v>22</v>
      </c>
      <c r="D12" s="16">
        <v>0.8579855656130364</v>
      </c>
      <c r="E12" s="16">
        <v>-0.74146759940520934</v>
      </c>
      <c r="F12" s="16">
        <v>1.3069067729296133</v>
      </c>
      <c r="G12" s="16">
        <v>1.9729655546397957</v>
      </c>
      <c r="H12" s="16">
        <v>0.7789058025216965</v>
      </c>
      <c r="I12" s="16">
        <v>1.9343394427020673</v>
      </c>
      <c r="J12" s="16">
        <v>1.9245889104795491</v>
      </c>
      <c r="K12" s="16">
        <v>1.8357762334351526</v>
      </c>
      <c r="L12" s="16">
        <v>0.59567116650909391</v>
      </c>
      <c r="M12" s="16">
        <v>1.3981855327751382</v>
      </c>
      <c r="N1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99.566610815042822</v>
      </c>
    </row>
    <row r="13" spans="1:16">
      <c r="A13" s="13"/>
      <c r="B13" s="3">
        <v>12</v>
      </c>
      <c r="C13" s="4" t="s">
        <v>32</v>
      </c>
      <c r="D13" s="16">
        <v>0.8579855656130364</v>
      </c>
      <c r="E13" s="16">
        <v>1.1821726744728256</v>
      </c>
      <c r="F13" s="16">
        <v>0.48083981084610788</v>
      </c>
      <c r="G13" s="16">
        <v>1.1513636777815321</v>
      </c>
      <c r="H13" s="16">
        <v>0.89406393799520723</v>
      </c>
      <c r="I13" s="16">
        <v>1.29193754290773</v>
      </c>
      <c r="J13" s="16">
        <v>1.1045460007085213</v>
      </c>
      <c r="K13" s="16">
        <v>1.2833987850924957</v>
      </c>
      <c r="L13" s="16">
        <v>0.86120172185017008</v>
      </c>
      <c r="M13" s="16">
        <v>6.1371691979601697E-2</v>
      </c>
      <c r="N1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94.156216976419074</v>
      </c>
    </row>
    <row r="14" spans="1:16">
      <c r="A14" s="13"/>
      <c r="B14" s="3">
        <v>13</v>
      </c>
      <c r="C14" s="4" t="s">
        <v>55</v>
      </c>
      <c r="D14" s="16">
        <v>1.6776682041897757</v>
      </c>
      <c r="E14" s="16">
        <v>-0.29474545049514372</v>
      </c>
      <c r="F14" s="16">
        <v>1.4335341427753083</v>
      </c>
      <c r="G14" s="16">
        <v>0.48324786583085644</v>
      </c>
      <c r="H14" s="16">
        <v>-0.14235928126639183</v>
      </c>
      <c r="I14" s="16">
        <v>0.69495799966450766</v>
      </c>
      <c r="J14" s="16">
        <v>9.7278682313972409E-2</v>
      </c>
      <c r="K14" s="16">
        <v>1.7102359042663668</v>
      </c>
      <c r="L14" s="16">
        <v>0.42150596354344227</v>
      </c>
      <c r="M14" s="16">
        <v>-0.31955605134207221</v>
      </c>
      <c r="N1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90.696508471114242</v>
      </c>
    </row>
    <row r="15" spans="1:16">
      <c r="A15" s="13"/>
      <c r="B15" s="3">
        <v>14</v>
      </c>
      <c r="C15" s="4" t="s">
        <v>38</v>
      </c>
      <c r="D15" s="16">
        <v>0.99459933870915962</v>
      </c>
      <c r="E15" s="16">
        <v>1.1931128087318481</v>
      </c>
      <c r="F15" s="16">
        <v>0.48790485723234811</v>
      </c>
      <c r="G15" s="16">
        <v>-0.14807643350226538</v>
      </c>
      <c r="H15" s="16">
        <v>2.5062778346243615</v>
      </c>
      <c r="I15" s="16">
        <v>5.5800553909536504E-2</v>
      </c>
      <c r="J15" s="16">
        <v>1.4686974754812721</v>
      </c>
      <c r="K15" s="16">
        <v>0.14474799953160969</v>
      </c>
      <c r="L15" s="16">
        <v>1.2323734658753298</v>
      </c>
      <c r="M15" s="16">
        <v>5.7305609326155785E-3</v>
      </c>
      <c r="N1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90.250120407627762</v>
      </c>
    </row>
    <row r="16" spans="1:16">
      <c r="A16" s="13"/>
      <c r="B16" s="3">
        <v>15</v>
      </c>
      <c r="C16" s="4" t="s">
        <v>53</v>
      </c>
      <c r="D16" s="16">
        <v>1.6776682041897757</v>
      </c>
      <c r="E16" s="16">
        <v>-0.54636853845264899</v>
      </c>
      <c r="F16" s="16">
        <v>0.83028787441169549</v>
      </c>
      <c r="G16" s="16">
        <v>0.88660021581594339</v>
      </c>
      <c r="H16" s="16">
        <v>-0.63343592794078951</v>
      </c>
      <c r="I16" s="16">
        <v>0.4018215772078495</v>
      </c>
      <c r="J16" s="16">
        <v>1.6615386163635</v>
      </c>
      <c r="K16" s="16">
        <v>0.81513335729292546</v>
      </c>
      <c r="L16" s="16">
        <v>1.2633520306651222</v>
      </c>
      <c r="M16" s="16">
        <v>0.4508596093085035</v>
      </c>
      <c r="N1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87.826281641229855</v>
      </c>
    </row>
    <row r="17" spans="1:16">
      <c r="A17" s="13"/>
      <c r="B17" s="3">
        <v>16</v>
      </c>
      <c r="C17" s="4" t="s">
        <v>72</v>
      </c>
      <c r="D17" s="16">
        <v>0.99459933870915962</v>
      </c>
      <c r="E17" s="16">
        <v>0.24679119532644522</v>
      </c>
      <c r="F17" s="16">
        <v>0.71289941137877655</v>
      </c>
      <c r="G17" s="16">
        <v>1.2816011181516471</v>
      </c>
      <c r="H17" s="16">
        <v>1.3083684943539311</v>
      </c>
      <c r="I17" s="16">
        <v>0.75060038643962335</v>
      </c>
      <c r="J17" s="16">
        <v>0.4019864073487544</v>
      </c>
      <c r="K17" s="16">
        <v>1.1490706328818949</v>
      </c>
      <c r="L17" s="16">
        <v>0.78268462215254009</v>
      </c>
      <c r="M17" s="16">
        <v>0.68055761183580477</v>
      </c>
      <c r="N1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86.839565842971595</v>
      </c>
    </row>
    <row r="18" spans="1:16">
      <c r="A18" s="13"/>
      <c r="B18" s="3">
        <v>17</v>
      </c>
      <c r="C18" s="4" t="s">
        <v>39</v>
      </c>
      <c r="D18" s="16">
        <v>1.6776682041897757</v>
      </c>
      <c r="E18" s="16">
        <v>1.1876427416023367</v>
      </c>
      <c r="F18" s="16">
        <v>0.34388660397436832</v>
      </c>
      <c r="G18" s="16">
        <v>-0.28869675473377632</v>
      </c>
      <c r="H18" s="16">
        <v>0.53535296427886814</v>
      </c>
      <c r="I18" s="16">
        <v>-0.81371312864037437</v>
      </c>
      <c r="J18" s="16">
        <v>0.22552740222108425</v>
      </c>
      <c r="K18" s="16">
        <v>0.25396808590845332</v>
      </c>
      <c r="L18" s="16">
        <v>0.44149213437556672</v>
      </c>
      <c r="M18" s="16">
        <v>5.9944996311730545E-2</v>
      </c>
      <c r="N1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79.863631421752132</v>
      </c>
    </row>
    <row r="19" spans="1:16">
      <c r="A19" s="13"/>
      <c r="B19" s="3">
        <v>18</v>
      </c>
      <c r="C19" s="4" t="s">
        <v>70</v>
      </c>
      <c r="D19" s="16">
        <v>0.99459933870915962</v>
      </c>
      <c r="E19" s="16">
        <v>-0.373149746018136</v>
      </c>
      <c r="F19" s="16">
        <v>1.4025566316971765</v>
      </c>
      <c r="G19" s="16">
        <v>-0.60311747299299656</v>
      </c>
      <c r="H19" s="16">
        <v>1.8219473054311981</v>
      </c>
      <c r="I19" s="16">
        <v>0.56404427917611644</v>
      </c>
      <c r="J19" s="16">
        <v>1.0862916208677285</v>
      </c>
      <c r="K19" s="16">
        <v>0.83521980995993073</v>
      </c>
      <c r="L19" s="16">
        <v>1.1799811466225474</v>
      </c>
      <c r="M19" s="16">
        <v>-0.64769605495250226</v>
      </c>
      <c r="N1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73.693621219765618</v>
      </c>
    </row>
    <row r="20" spans="1:16">
      <c r="A20" s="13"/>
      <c r="B20" s="3">
        <v>19</v>
      </c>
      <c r="C20" s="4" t="s">
        <v>58</v>
      </c>
      <c r="D20" s="16">
        <v>1.6776682041897757</v>
      </c>
      <c r="E20" s="16">
        <v>-0.89280612332168008</v>
      </c>
      <c r="F20" s="16">
        <v>2.5959516593545881E-2</v>
      </c>
      <c r="G20" s="16">
        <v>0.81730577180619401</v>
      </c>
      <c r="H20" s="16">
        <v>0.71007565258350558</v>
      </c>
      <c r="I20" s="16">
        <v>-0.709890599380683</v>
      </c>
      <c r="J20" s="16">
        <v>1.617072819315414</v>
      </c>
      <c r="K20" s="16">
        <v>-0.54949002077177456</v>
      </c>
      <c r="L20" s="16">
        <v>2.0203996301133618</v>
      </c>
      <c r="M20" s="16">
        <v>-0.66909648997057358</v>
      </c>
      <c r="N2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72.461542583439837</v>
      </c>
    </row>
    <row r="21" spans="1:16">
      <c r="A21" s="13"/>
      <c r="B21" s="3">
        <v>20</v>
      </c>
      <c r="C21" s="4" t="s">
        <v>40</v>
      </c>
      <c r="D21" s="16">
        <v>0.8579855656130364</v>
      </c>
      <c r="E21" s="16">
        <v>-0.712293908047818</v>
      </c>
      <c r="F21" s="16">
        <v>0.48138327595274127</v>
      </c>
      <c r="G21" s="16">
        <v>1.4402786234899325</v>
      </c>
      <c r="H21" s="16">
        <v>0.44666796339696863</v>
      </c>
      <c r="I21" s="16">
        <v>1.7331832922614161</v>
      </c>
      <c r="J21" s="16">
        <v>0.70856637646977128</v>
      </c>
      <c r="K21" s="16">
        <v>1.4089391142612813</v>
      </c>
      <c r="L21" s="16">
        <v>0.10458239749119065</v>
      </c>
      <c r="M21" s="16">
        <v>1.9175027558803408</v>
      </c>
      <c r="N2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71.473331645370038</v>
      </c>
    </row>
    <row r="22" spans="1:16">
      <c r="A22" s="13"/>
      <c r="B22" s="3">
        <v>21</v>
      </c>
      <c r="C22" s="4" t="s">
        <v>66</v>
      </c>
      <c r="D22" s="16">
        <v>3.8302927036296695E-2</v>
      </c>
      <c r="E22" s="16">
        <v>1.4301490510106576</v>
      </c>
      <c r="F22" s="16">
        <v>1.7177663935448297</v>
      </c>
      <c r="G22" s="16">
        <v>1.0069062049273318</v>
      </c>
      <c r="H22" s="16">
        <v>0.36592490289255292</v>
      </c>
      <c r="I22" s="16">
        <v>1.7299388382220506</v>
      </c>
      <c r="J22" s="16">
        <v>0.25173881942837745</v>
      </c>
      <c r="K22" s="16">
        <v>1.1327503900899527</v>
      </c>
      <c r="L22" s="16">
        <v>0.28731310224203865</v>
      </c>
      <c r="M22" s="16">
        <v>0.6420368288032765</v>
      </c>
      <c r="N2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71.333877966415884</v>
      </c>
    </row>
    <row r="23" spans="1:16">
      <c r="A23" s="13"/>
      <c r="B23" s="3">
        <v>22</v>
      </c>
      <c r="C23" s="4" t="s">
        <v>87</v>
      </c>
      <c r="D23" s="16">
        <v>0.8579855656130364</v>
      </c>
      <c r="E23" s="16">
        <v>6.3817449845117967E-4</v>
      </c>
      <c r="F23" s="16">
        <v>1.0058271038544406</v>
      </c>
      <c r="G23" s="16">
        <v>0.36136187311012485</v>
      </c>
      <c r="H23" s="16">
        <v>-0.40841428391208945</v>
      </c>
      <c r="I23" s="16">
        <v>0.95775877685310074</v>
      </c>
      <c r="J23" s="16">
        <v>1.5407788728013276</v>
      </c>
      <c r="K23" s="16">
        <v>1.2331826534249815</v>
      </c>
      <c r="L23" s="16">
        <v>1.115311608144318</v>
      </c>
      <c r="M23" s="16">
        <v>0.7789996129189346</v>
      </c>
      <c r="N2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67.888895629839126</v>
      </c>
    </row>
    <row r="24" spans="1:16">
      <c r="A24" s="13"/>
      <c r="B24" s="3">
        <v>23</v>
      </c>
      <c r="C24" s="4" t="s">
        <v>54</v>
      </c>
      <c r="D24" s="16">
        <v>0.8579855656130364</v>
      </c>
      <c r="E24" s="16">
        <v>0.83208837818412118</v>
      </c>
      <c r="F24" s="16">
        <v>-0.84032386338086751</v>
      </c>
      <c r="G24" s="16">
        <v>0.92113458042015062</v>
      </c>
      <c r="H24" s="16">
        <v>1.9040140226651951</v>
      </c>
      <c r="I24" s="16">
        <v>-5.7755337468250317E-2</v>
      </c>
      <c r="J24" s="16">
        <v>1.2922384703536032</v>
      </c>
      <c r="K24" s="16">
        <v>0.75612940258359584</v>
      </c>
      <c r="L24" s="16">
        <v>-0.14667232154122548</v>
      </c>
      <c r="M24" s="16">
        <v>-0.34095648636014353</v>
      </c>
      <c r="N2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67.831429860603421</v>
      </c>
    </row>
    <row r="25" spans="1:16">
      <c r="A25" s="13"/>
      <c r="B25" s="3">
        <v>24</v>
      </c>
      <c r="C25" s="4" t="s">
        <v>36</v>
      </c>
      <c r="D25" s="16">
        <v>0.99459933870915962</v>
      </c>
      <c r="E25" s="16">
        <v>-0.83081202918722141</v>
      </c>
      <c r="F25" s="16">
        <v>-0.4887019393887439</v>
      </c>
      <c r="G25" s="16">
        <v>0.9579260930377046</v>
      </c>
      <c r="H25" s="16">
        <v>1.5161826008980832</v>
      </c>
      <c r="I25" s="16">
        <v>0.86156071458591843</v>
      </c>
      <c r="J25" s="16">
        <v>1.281941127879308</v>
      </c>
      <c r="K25" s="16">
        <v>0.73102133674983882</v>
      </c>
      <c r="L25" s="16">
        <v>0.93500779556594249</v>
      </c>
      <c r="M25" s="16">
        <v>1.0101243111141069</v>
      </c>
      <c r="N2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64.272226178888459</v>
      </c>
    </row>
    <row r="26" spans="1:16">
      <c r="A26" s="13"/>
      <c r="B26" s="3">
        <v>25</v>
      </c>
      <c r="C26" s="4" t="s">
        <v>88</v>
      </c>
      <c r="D26" s="16">
        <v>0.99459933870915962</v>
      </c>
      <c r="E26" s="16">
        <v>-1.2137167282529919</v>
      </c>
      <c r="F26" s="16">
        <v>0.77920215438811047</v>
      </c>
      <c r="G26" s="16">
        <v>0.22819014032265894</v>
      </c>
      <c r="H26" s="16">
        <v>1.2196834934720315</v>
      </c>
      <c r="I26" s="16">
        <v>7.4780610039823989E-2</v>
      </c>
      <c r="J26" s="16">
        <v>1.7911915193352896</v>
      </c>
      <c r="K26" s="16">
        <v>0.81513335729292546</v>
      </c>
      <c r="L26" s="16">
        <v>0.58524980600377274</v>
      </c>
      <c r="M26" s="16">
        <v>1.3268507493815664</v>
      </c>
      <c r="N2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61.017690784329176</v>
      </c>
      <c r="P26" s="12"/>
    </row>
    <row r="27" spans="1:16">
      <c r="A27" s="13"/>
      <c r="B27" s="3">
        <v>26</v>
      </c>
      <c r="C27" s="4" t="s">
        <v>44</v>
      </c>
      <c r="D27" s="16">
        <v>0.99459933870915962</v>
      </c>
      <c r="E27" s="16">
        <v>0.22308757109856503</v>
      </c>
      <c r="F27" s="16">
        <v>0.41073281209033635</v>
      </c>
      <c r="G27" s="16">
        <v>-5.7790512968390259E-2</v>
      </c>
      <c r="H27" s="16">
        <v>0.29444743949520136</v>
      </c>
      <c r="I27" s="16">
        <v>0.57215541427452976</v>
      </c>
      <c r="J27" s="16">
        <v>0.267652894161377</v>
      </c>
      <c r="K27" s="16">
        <v>0.33305849328478815</v>
      </c>
      <c r="L27" s="16">
        <v>0.85163691152336762</v>
      </c>
      <c r="M27" s="16">
        <v>1.6592708399956109</v>
      </c>
      <c r="N2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57.403921300177188</v>
      </c>
    </row>
    <row r="28" spans="1:16">
      <c r="A28" s="13"/>
      <c r="B28" s="3">
        <v>27</v>
      </c>
      <c r="C28" s="4" t="s">
        <v>100</v>
      </c>
      <c r="D28" s="16">
        <v>0.8579855656130364</v>
      </c>
      <c r="E28" s="16">
        <v>-1.4963368632777276</v>
      </c>
      <c r="F28" s="16">
        <v>1.1036508230485398</v>
      </c>
      <c r="G28" s="16">
        <v>0.59610526649820006</v>
      </c>
      <c r="H28" s="16">
        <v>1.6479526283277986E-2</v>
      </c>
      <c r="I28" s="16">
        <v>1.2465151863566151</v>
      </c>
      <c r="J28" s="16">
        <v>0.57891347349798294</v>
      </c>
      <c r="K28" s="16">
        <v>1.2582907192587385</v>
      </c>
      <c r="L28" s="16">
        <v>-0.21234116856106094</v>
      </c>
      <c r="M28" s="16">
        <v>0.89313526634864915</v>
      </c>
      <c r="N2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49.642269298335265</v>
      </c>
    </row>
    <row r="29" spans="1:16">
      <c r="A29" s="13"/>
      <c r="B29" s="3">
        <v>28</v>
      </c>
      <c r="C29" s="4" t="s">
        <v>71</v>
      </c>
      <c r="D29" s="16">
        <v>0.99459933870915962</v>
      </c>
      <c r="E29" s="16">
        <v>0.1519766984149219</v>
      </c>
      <c r="F29" s="16">
        <v>-0.48163689300250212</v>
      </c>
      <c r="G29" s="16">
        <v>9.6598411144535642E-2</v>
      </c>
      <c r="H29" s="16">
        <v>1.0356952080603301</v>
      </c>
      <c r="I29" s="16">
        <v>-1.4475172252303929</v>
      </c>
      <c r="J29" s="16">
        <v>1.6343910771130887</v>
      </c>
      <c r="K29" s="16">
        <v>-0.25195944064175252</v>
      </c>
      <c r="L29" s="16">
        <v>2.1270401273390509</v>
      </c>
      <c r="M29" s="16">
        <v>-0.20542039791235664</v>
      </c>
      <c r="N2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46.697904225930436</v>
      </c>
    </row>
    <row r="30" spans="1:16">
      <c r="A30" s="13"/>
      <c r="B30" s="3">
        <v>29</v>
      </c>
      <c r="C30" s="4" t="s">
        <v>73</v>
      </c>
      <c r="D30" s="16">
        <v>3.8302927036296695E-2</v>
      </c>
      <c r="E30" s="16">
        <v>0.16109347696410639</v>
      </c>
      <c r="F30" s="16">
        <v>0.79007145652078836</v>
      </c>
      <c r="G30" s="16">
        <v>1.5666789122373577</v>
      </c>
      <c r="H30" s="16">
        <v>0.68757348818063546</v>
      </c>
      <c r="I30" s="16">
        <v>0.80202498296356417</v>
      </c>
      <c r="J30" s="16">
        <v>-0.27904237901930756</v>
      </c>
      <c r="K30" s="16">
        <v>0.47994067841226756</v>
      </c>
      <c r="L30" s="16">
        <v>1.2552148039691862</v>
      </c>
      <c r="M30" s="16">
        <v>1.4581067508257384</v>
      </c>
      <c r="N3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44.496799754649544</v>
      </c>
    </row>
    <row r="31" spans="1:16">
      <c r="A31" s="13"/>
      <c r="B31" s="3">
        <v>30</v>
      </c>
      <c r="C31" s="4" t="s">
        <v>18</v>
      </c>
      <c r="D31" s="16">
        <v>0.3115304732285431</v>
      </c>
      <c r="E31" s="16">
        <v>0.52029455180199524</v>
      </c>
      <c r="F31" s="16">
        <v>1.0156094757738501</v>
      </c>
      <c r="G31" s="16">
        <v>0.73988559494839623</v>
      </c>
      <c r="H31" s="16">
        <v>0.32489154427555539</v>
      </c>
      <c r="I31" s="16">
        <v>0.8884896831126502</v>
      </c>
      <c r="J31" s="16">
        <v>-0.5186896220574162</v>
      </c>
      <c r="K31" s="16">
        <v>0.58413915162235941</v>
      </c>
      <c r="L31" s="16">
        <v>-0.87088549747954613</v>
      </c>
      <c r="M31" s="16">
        <v>0.47796682699806153</v>
      </c>
      <c r="N3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43.344165236607189</v>
      </c>
    </row>
    <row r="32" spans="1:16">
      <c r="A32" s="13"/>
      <c r="B32" s="3">
        <v>31</v>
      </c>
      <c r="C32" s="4" t="s">
        <v>74</v>
      </c>
      <c r="D32" s="16">
        <v>0.3115304732285431</v>
      </c>
      <c r="E32" s="16">
        <v>2.9811865855842567E-2</v>
      </c>
      <c r="F32" s="16">
        <v>0.11074007322843206</v>
      </c>
      <c r="G32" s="16">
        <v>0.84506869237036075</v>
      </c>
      <c r="H32" s="16">
        <v>1.3030738674356088</v>
      </c>
      <c r="I32" s="16">
        <v>0.53971087388087635</v>
      </c>
      <c r="J32" s="16">
        <v>0.27467380948475933</v>
      </c>
      <c r="K32" s="16">
        <v>0.91933183050301726</v>
      </c>
      <c r="L32" s="16">
        <v>0.45905141303521796</v>
      </c>
      <c r="M32" s="16">
        <v>0.16266708439847383</v>
      </c>
      <c r="N3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43.176740516258974</v>
      </c>
    </row>
    <row r="33" spans="1:14">
      <c r="A33" s="13"/>
      <c r="B33" s="3">
        <v>32</v>
      </c>
      <c r="C33" s="4" t="s">
        <v>99</v>
      </c>
      <c r="D33" s="16">
        <v>3.8302927036296695E-2</v>
      </c>
      <c r="E33" s="16">
        <v>-0.46614088721982139</v>
      </c>
      <c r="F33" s="16">
        <v>1.8395025774308205</v>
      </c>
      <c r="G33" s="16">
        <v>0.75861992345917528</v>
      </c>
      <c r="H33" s="16">
        <v>0.39239803748416502</v>
      </c>
      <c r="I33" s="16">
        <v>1.5612272281750534</v>
      </c>
      <c r="J33" s="16">
        <v>-0.26406442632942612</v>
      </c>
      <c r="K33" s="16">
        <v>1.383831048427524</v>
      </c>
      <c r="L33" s="16">
        <v>-0.32083752450687719</v>
      </c>
      <c r="M33" s="16">
        <v>6.1371691979601697E-2</v>
      </c>
      <c r="N3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41.329850384545971</v>
      </c>
    </row>
    <row r="34" spans="1:14">
      <c r="A34" s="13"/>
      <c r="B34" s="3">
        <v>33</v>
      </c>
      <c r="C34" s="4" t="s">
        <v>23</v>
      </c>
      <c r="D34" s="16">
        <v>0.3115304732285431</v>
      </c>
      <c r="E34" s="16">
        <v>0.85579200241200404</v>
      </c>
      <c r="F34" s="16">
        <v>0.56181611173455648</v>
      </c>
      <c r="G34" s="16">
        <v>0.60806815096893851</v>
      </c>
      <c r="H34" s="16">
        <v>-0.77639085473549263</v>
      </c>
      <c r="I34" s="16">
        <v>8.5487308369729093E-2</v>
      </c>
      <c r="J34" s="16">
        <v>0.78813675013476903</v>
      </c>
      <c r="K34" s="16">
        <v>0.3544003492434819</v>
      </c>
      <c r="L34" s="16">
        <v>-1.6762211132419255E-2</v>
      </c>
      <c r="M34" s="16">
        <v>0.37381804324344603</v>
      </c>
      <c r="N3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34.872951507150226</v>
      </c>
    </row>
    <row r="35" spans="1:14">
      <c r="A35" s="13"/>
      <c r="B35" s="3">
        <v>34</v>
      </c>
      <c r="C35" s="4" t="s">
        <v>20</v>
      </c>
      <c r="D35" s="16">
        <v>3.8302927036296695E-2</v>
      </c>
      <c r="E35" s="16">
        <v>0.55311495457906257</v>
      </c>
      <c r="F35" s="16">
        <v>0.49388297340532084</v>
      </c>
      <c r="G35" s="16">
        <v>1.0520491651942694</v>
      </c>
      <c r="H35" s="16">
        <v>-0.13838831107764993</v>
      </c>
      <c r="I35" s="16">
        <v>1.739672200340147</v>
      </c>
      <c r="J35" s="16">
        <v>-0.71480719009055571</v>
      </c>
      <c r="K35" s="16">
        <v>0.60548100758105317</v>
      </c>
      <c r="L35" s="16">
        <v>-0.35224436438592899</v>
      </c>
      <c r="M35" s="16">
        <v>0.7789996129189346</v>
      </c>
      <c r="N3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33.738037555575751</v>
      </c>
    </row>
    <row r="36" spans="1:14">
      <c r="A36" s="13"/>
      <c r="B36" s="3">
        <v>35</v>
      </c>
      <c r="C36" s="4" t="s">
        <v>64</v>
      </c>
      <c r="D36" s="16">
        <v>0.3115304732285431</v>
      </c>
      <c r="E36" s="16">
        <v>-0.98762062023320474</v>
      </c>
      <c r="F36" s="16">
        <v>0.58246778578664382</v>
      </c>
      <c r="G36" s="16">
        <v>1.3229069267958948</v>
      </c>
      <c r="H36" s="16">
        <v>0.88479834088814302</v>
      </c>
      <c r="I36" s="16">
        <v>1.1292281728335587</v>
      </c>
      <c r="J36" s="16">
        <v>-0.63617293846867662</v>
      </c>
      <c r="K36" s="16">
        <v>0.27028832870039532</v>
      </c>
      <c r="L36" s="16">
        <v>0.27589243319511053</v>
      </c>
      <c r="M36" s="16">
        <v>0.6620105681534767</v>
      </c>
      <c r="N3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33.466576089495128</v>
      </c>
    </row>
    <row r="37" spans="1:14">
      <c r="A37" s="13"/>
      <c r="B37" s="3">
        <v>36</v>
      </c>
      <c r="C37" s="4" t="s">
        <v>21</v>
      </c>
      <c r="D37" s="16">
        <v>0.3115304732285431</v>
      </c>
      <c r="E37" s="16">
        <v>0.77921106259884965</v>
      </c>
      <c r="F37" s="16">
        <v>-0.70065333097595783</v>
      </c>
      <c r="G37" s="16">
        <v>0.21306724863323512</v>
      </c>
      <c r="H37" s="16">
        <v>1.6856106622843985</v>
      </c>
      <c r="I37" s="16">
        <v>-1.0906272809002058</v>
      </c>
      <c r="J37" s="16">
        <v>1.3221943757333661</v>
      </c>
      <c r="K37" s="16">
        <v>-0.14776096743166064</v>
      </c>
      <c r="L37" s="16">
        <v>1.3037526474186298</v>
      </c>
      <c r="M37" s="16">
        <v>-0.98296953690229016</v>
      </c>
      <c r="N3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31.585701874102988</v>
      </c>
    </row>
    <row r="38" spans="1:14">
      <c r="A38" s="13"/>
      <c r="B38" s="3">
        <v>37</v>
      </c>
      <c r="C38" s="4" t="s">
        <v>37</v>
      </c>
      <c r="D38" s="16">
        <v>3.8302927036296695E-2</v>
      </c>
      <c r="E38" s="16">
        <v>0.76462421692015392</v>
      </c>
      <c r="F38" s="16">
        <v>1.6438551390426213</v>
      </c>
      <c r="G38" s="16">
        <v>-0.30675393884055097</v>
      </c>
      <c r="H38" s="16">
        <v>-3.249577271120338E-2</v>
      </c>
      <c r="I38" s="16">
        <v>0.87340297182960125</v>
      </c>
      <c r="J38" s="16">
        <v>-0.81824867585505212</v>
      </c>
      <c r="K38" s="16">
        <v>0.47994067841226756</v>
      </c>
      <c r="L38" s="16">
        <v>-5.2451801904069228E-2</v>
      </c>
      <c r="M38" s="16">
        <v>0.46512656598721808</v>
      </c>
      <c r="N3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29.454004643320282</v>
      </c>
    </row>
    <row r="39" spans="1:14">
      <c r="A39" s="13"/>
      <c r="B39" s="3">
        <v>38</v>
      </c>
      <c r="C39" s="4" t="s">
        <v>120</v>
      </c>
      <c r="D39" s="16">
        <v>3.8302927036296695E-2</v>
      </c>
      <c r="E39" s="16">
        <v>1.5194934807926723</v>
      </c>
      <c r="F39" s="16">
        <v>-0.82456337528848367</v>
      </c>
      <c r="G39" s="16">
        <v>1.0430205731408819</v>
      </c>
      <c r="H39" s="16">
        <v>0.96157043120381691</v>
      </c>
      <c r="I39" s="16">
        <v>0.37375704976733998</v>
      </c>
      <c r="J39" s="16">
        <v>-0.52102992716521013</v>
      </c>
      <c r="K39" s="16">
        <v>7.8211625072153595E-2</v>
      </c>
      <c r="L39" s="16">
        <v>-0.6263404215122006</v>
      </c>
      <c r="M39" s="16">
        <v>1.0900192685149077</v>
      </c>
      <c r="N3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29.268488652417286</v>
      </c>
    </row>
    <row r="40" spans="1:14">
      <c r="A40" s="13"/>
      <c r="B40" s="3">
        <v>39</v>
      </c>
      <c r="C40" s="4" t="s">
        <v>77</v>
      </c>
      <c r="D40" s="16">
        <v>0.3115304732285431</v>
      </c>
      <c r="E40" s="16">
        <v>-0.712293908047818</v>
      </c>
      <c r="F40" s="16">
        <v>0.4580142763674846</v>
      </c>
      <c r="G40" s="16">
        <v>0.1114955880326256</v>
      </c>
      <c r="H40" s="16">
        <v>1.5426557354896944</v>
      </c>
      <c r="I40" s="16">
        <v>0.11793184876338246</v>
      </c>
      <c r="J40" s="16">
        <v>0.48062065897063405</v>
      </c>
      <c r="K40" s="16">
        <v>0.47994067841226756</v>
      </c>
      <c r="L40" s="16">
        <v>0.37825017952820289</v>
      </c>
      <c r="M40" s="16">
        <v>-0.34095648636014353</v>
      </c>
      <c r="N4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28.397183644124528</v>
      </c>
    </row>
    <row r="41" spans="1:14">
      <c r="A41" s="13"/>
      <c r="B41" s="3">
        <v>40</v>
      </c>
      <c r="C41" s="4" t="s">
        <v>67</v>
      </c>
      <c r="D41" s="16">
        <v>0.8579855656130364</v>
      </c>
      <c r="E41" s="16">
        <v>0.32154877942976162</v>
      </c>
      <c r="F41" s="16">
        <v>1.1732143566976772</v>
      </c>
      <c r="G41" s="16">
        <v>-2.1666439018383787</v>
      </c>
      <c r="H41" s="16">
        <v>0.21635169244994723</v>
      </c>
      <c r="I41" s="16">
        <v>-0.57362352972733921</v>
      </c>
      <c r="J41" s="16">
        <v>0.31586317938193403</v>
      </c>
      <c r="K41" s="16">
        <v>-7.2436769930389083E-2</v>
      </c>
      <c r="L41" s="16">
        <v>-0.27801001558089722</v>
      </c>
      <c r="M41" s="16">
        <v>6.1371691979601697E-2</v>
      </c>
      <c r="N4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26.075198364176149</v>
      </c>
    </row>
    <row r="42" spans="1:14">
      <c r="A42" s="13"/>
      <c r="B42" s="3">
        <v>41</v>
      </c>
      <c r="C42" s="4" t="s">
        <v>115</v>
      </c>
      <c r="D42" s="16">
        <v>3.8302927036296695E-2</v>
      </c>
      <c r="E42" s="16">
        <v>0.86673213667102644</v>
      </c>
      <c r="F42" s="16">
        <v>0.2732361401119634</v>
      </c>
      <c r="G42" s="16">
        <v>0.75861992345917528</v>
      </c>
      <c r="H42" s="16">
        <v>-0.30781637246396515</v>
      </c>
      <c r="I42" s="16">
        <v>0.91882532838071618</v>
      </c>
      <c r="J42" s="16">
        <v>-0.70404178659470362</v>
      </c>
      <c r="K42" s="16">
        <v>0.98210199508741014</v>
      </c>
      <c r="L42" s="16">
        <v>-0.45217521854654891</v>
      </c>
      <c r="M42" s="16">
        <v>0.7789996129189346</v>
      </c>
      <c r="N4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25.930219034112749</v>
      </c>
    </row>
    <row r="43" spans="1:14">
      <c r="A43" s="13"/>
      <c r="B43" s="3">
        <v>42</v>
      </c>
      <c r="C43" s="4" t="s">
        <v>119</v>
      </c>
      <c r="D43" s="16">
        <v>0.99459933870915962</v>
      </c>
      <c r="E43" s="16">
        <v>-3.1063599550637986</v>
      </c>
      <c r="F43" s="16">
        <v>0.72322524840482028</v>
      </c>
      <c r="G43" s="16">
        <v>0.15302711147820761</v>
      </c>
      <c r="H43" s="16">
        <v>1.6088385719687237</v>
      </c>
      <c r="I43" s="16">
        <v>0.19368985058256336</v>
      </c>
      <c r="J43" s="16">
        <v>0.10383153661579506</v>
      </c>
      <c r="K43" s="16">
        <v>0.37574220520217566</v>
      </c>
      <c r="L43" s="16">
        <v>0.65662898754707266</v>
      </c>
      <c r="M43" s="16">
        <v>-1.0257704069384328</v>
      </c>
      <c r="N4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25.759883595337662</v>
      </c>
    </row>
    <row r="44" spans="1:14">
      <c r="A44" s="13"/>
      <c r="B44" s="3">
        <v>43</v>
      </c>
      <c r="C44" s="4" t="s">
        <v>65</v>
      </c>
      <c r="D44" s="16">
        <v>-0.37153839225207291</v>
      </c>
      <c r="E44" s="16">
        <v>1.7784099915895266</v>
      </c>
      <c r="F44" s="16">
        <v>5.2045841711972574E-2</v>
      </c>
      <c r="G44" s="16">
        <v>0.63063963110240728</v>
      </c>
      <c r="H44" s="16">
        <v>0.40166363459122917</v>
      </c>
      <c r="I44" s="16">
        <v>0.21526546994434259</v>
      </c>
      <c r="J44" s="16">
        <v>-6.2330126037581458E-2</v>
      </c>
      <c r="K44" s="16">
        <v>0.27028832870039532</v>
      </c>
      <c r="L44" s="16">
        <v>1.0063869771092424</v>
      </c>
      <c r="M44" s="16">
        <v>1.3382643147245377</v>
      </c>
      <c r="N4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24.820948962001296</v>
      </c>
    </row>
    <row r="45" spans="1:14">
      <c r="A45" s="13"/>
      <c r="B45" s="3">
        <v>44</v>
      </c>
      <c r="C45" s="4" t="s">
        <v>97</v>
      </c>
      <c r="D45" s="16">
        <v>3.8302927036296695E-2</v>
      </c>
      <c r="E45" s="16">
        <v>-0.92380317038890947</v>
      </c>
      <c r="F45" s="16">
        <v>1.35690556273993</v>
      </c>
      <c r="G45" s="16">
        <v>0.38393335324359368</v>
      </c>
      <c r="H45" s="16">
        <v>0.19384952804707703</v>
      </c>
      <c r="I45" s="16">
        <v>0.68198018350704703</v>
      </c>
      <c r="J45" s="16">
        <v>0.15204182183635209</v>
      </c>
      <c r="K45" s="16">
        <v>1.1327503900899527</v>
      </c>
      <c r="L45" s="16">
        <v>1.1067461063591217</v>
      </c>
      <c r="M45" s="16">
        <v>0.65773048114986232</v>
      </c>
      <c r="N4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24.287881195678352</v>
      </c>
    </row>
    <row r="46" spans="1:14">
      <c r="A46" s="13"/>
      <c r="B46" s="3">
        <v>45</v>
      </c>
      <c r="C46" s="4" t="s">
        <v>49</v>
      </c>
      <c r="D46" s="16">
        <v>3.8302927036296695E-2</v>
      </c>
      <c r="E46" s="16">
        <v>-0.3786198131476472</v>
      </c>
      <c r="F46" s="16">
        <v>0.67703071434094031</v>
      </c>
      <c r="G46" s="16">
        <v>-8.8104010787632813E-3</v>
      </c>
      <c r="H46" s="16">
        <v>0.75375632465966469</v>
      </c>
      <c r="I46" s="16">
        <v>0.65278009715275886</v>
      </c>
      <c r="J46" s="16">
        <v>0.42445333638357663</v>
      </c>
      <c r="K46" s="16">
        <v>0.75612940258359584</v>
      </c>
      <c r="L46" s="16">
        <v>0.48717481056327855</v>
      </c>
      <c r="M46" s="16">
        <v>0.56214187140247573</v>
      </c>
      <c r="N4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22.846671775040367</v>
      </c>
    </row>
    <row r="47" spans="1:14">
      <c r="A47" s="13"/>
      <c r="B47" s="3">
        <v>46</v>
      </c>
      <c r="C47" s="4" t="s">
        <v>59</v>
      </c>
      <c r="D47" s="16">
        <v>0.3115304732285431</v>
      </c>
      <c r="E47" s="16">
        <v>-0.62294947826580327</v>
      </c>
      <c r="F47" s="16">
        <v>0.40366776570409613</v>
      </c>
      <c r="G47" s="16">
        <v>-4.9732494560738713E-3</v>
      </c>
      <c r="H47" s="16">
        <v>5.2218257981954237E-2</v>
      </c>
      <c r="I47" s="16">
        <v>-0.29833160448718987</v>
      </c>
      <c r="J47" s="16">
        <v>1.0137421625261129</v>
      </c>
      <c r="K47" s="16">
        <v>0.62682286353974692</v>
      </c>
      <c r="L47" s="16">
        <v>1.3133174577454321</v>
      </c>
      <c r="M47" s="16">
        <v>0.36097778223260363</v>
      </c>
      <c r="N4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18.792559987420184</v>
      </c>
    </row>
    <row r="48" spans="1:14">
      <c r="A48" s="13"/>
      <c r="B48" s="3">
        <v>47</v>
      </c>
      <c r="C48" s="4" t="s">
        <v>103</v>
      </c>
      <c r="D48" s="16">
        <v>0.3115304732285431</v>
      </c>
      <c r="E48" s="16">
        <v>-0.34944612179025325</v>
      </c>
      <c r="F48" s="16">
        <v>0.31453948821613892</v>
      </c>
      <c r="G48" s="16">
        <v>0.7999257321034231</v>
      </c>
      <c r="H48" s="16">
        <v>-0.50239391171231118</v>
      </c>
      <c r="I48" s="16">
        <v>-2.2553011141136142E-2</v>
      </c>
      <c r="J48" s="16">
        <v>0.39168906487446076</v>
      </c>
      <c r="K48" s="16">
        <v>-8.499080284726783E-2</v>
      </c>
      <c r="L48" s="16">
        <v>0.42821560660851282</v>
      </c>
      <c r="M48" s="16">
        <v>-0.71760414267820294</v>
      </c>
      <c r="N4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16.385109589213236</v>
      </c>
    </row>
    <row r="49" spans="1:14">
      <c r="A49" s="13"/>
      <c r="B49" s="3">
        <v>48</v>
      </c>
      <c r="C49" s="4" t="s">
        <v>63</v>
      </c>
      <c r="D49" s="16">
        <v>3.8302927036296695E-2</v>
      </c>
      <c r="E49" s="16">
        <v>0.23585106106742279</v>
      </c>
      <c r="F49" s="16">
        <v>9.2805724709513954E-2</v>
      </c>
      <c r="G49" s="16">
        <v>-0.46926859580152658</v>
      </c>
      <c r="H49" s="16">
        <v>1.0502554320857165</v>
      </c>
      <c r="I49" s="16">
        <v>0.78904716680610265</v>
      </c>
      <c r="J49" s="16">
        <v>-0.58234592098941373</v>
      </c>
      <c r="K49" s="16">
        <v>0.90677779758613852</v>
      </c>
      <c r="L49" s="16">
        <v>-0.140961987017761</v>
      </c>
      <c r="M49" s="16">
        <v>0.93165604938117841</v>
      </c>
      <c r="N4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16.213713662136019</v>
      </c>
    </row>
    <row r="50" spans="1:14">
      <c r="A50" s="13"/>
      <c r="B50" s="3">
        <v>49</v>
      </c>
      <c r="C50" s="4" t="s">
        <v>104</v>
      </c>
      <c r="D50" s="16">
        <v>0.3115304732285431</v>
      </c>
      <c r="E50" s="16">
        <v>0.28325830952318576</v>
      </c>
      <c r="F50" s="16">
        <v>-0.31044538441282959</v>
      </c>
      <c r="G50" s="16">
        <v>-0.47897433225891828</v>
      </c>
      <c r="H50" s="16">
        <v>-0.10397323610855494</v>
      </c>
      <c r="I50" s="16">
        <v>-0.14697782355079711</v>
      </c>
      <c r="J50" s="16">
        <v>1.3516822200915706</v>
      </c>
      <c r="K50" s="16">
        <v>-0.29464315255914009</v>
      </c>
      <c r="L50" s="16">
        <v>1.598834183918632</v>
      </c>
      <c r="M50" s="16">
        <v>-0.60346848924848839</v>
      </c>
      <c r="N5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15.323081606920841</v>
      </c>
    </row>
    <row r="51" spans="1:14">
      <c r="A51" s="13"/>
      <c r="B51" s="3">
        <v>50</v>
      </c>
      <c r="C51" s="4" t="s">
        <v>62</v>
      </c>
      <c r="D51" s="16">
        <v>3.8302927036296695E-2</v>
      </c>
      <c r="E51" s="16">
        <v>0.23038099393791159</v>
      </c>
      <c r="F51" s="16">
        <v>0.54605562364217419</v>
      </c>
      <c r="G51" s="16">
        <v>-0.10361061763933191</v>
      </c>
      <c r="H51" s="16">
        <v>-0.53283801649266527</v>
      </c>
      <c r="I51" s="16">
        <v>0.4873129411451268</v>
      </c>
      <c r="J51" s="16">
        <v>0.37671111218457931</v>
      </c>
      <c r="K51" s="16">
        <v>0.45483261257851049</v>
      </c>
      <c r="L51" s="16">
        <v>-0.40363737509710529</v>
      </c>
      <c r="M51" s="16">
        <v>-0.49361292282238733</v>
      </c>
      <c r="N5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10.715667505181312</v>
      </c>
    </row>
    <row r="52" spans="1:14">
      <c r="A52" s="13"/>
      <c r="B52" s="3">
        <v>51</v>
      </c>
      <c r="C52" s="4" t="s">
        <v>121</v>
      </c>
      <c r="D52" s="16">
        <v>0.3115304732285431</v>
      </c>
      <c r="E52" s="16">
        <v>-1.3486450507809302</v>
      </c>
      <c r="F52" s="16">
        <v>-0.21153473500546133</v>
      </c>
      <c r="G52" s="16">
        <v>0.31463890923384463</v>
      </c>
      <c r="H52" s="16">
        <v>1.0687866262998447</v>
      </c>
      <c r="I52" s="16">
        <v>0.59924660550323061</v>
      </c>
      <c r="J52" s="16">
        <v>0.3771791732061377</v>
      </c>
      <c r="K52" s="16">
        <v>0.10331969090591063</v>
      </c>
      <c r="L52" s="16">
        <v>-0.60449839195995125</v>
      </c>
      <c r="M52" s="16">
        <v>1.1437343604101204E-2</v>
      </c>
      <c r="N5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10.553140572122855</v>
      </c>
    </row>
    <row r="53" spans="1:14">
      <c r="A53" s="13"/>
      <c r="B53" s="3">
        <v>52</v>
      </c>
      <c r="C53" s="4" t="s">
        <v>81</v>
      </c>
      <c r="D53" s="16">
        <v>3.8302927036296695E-2</v>
      </c>
      <c r="E53" s="16">
        <v>0.27414153097400124</v>
      </c>
      <c r="F53" s="16">
        <v>-0.37457426699562685</v>
      </c>
      <c r="G53" s="16">
        <v>0.55547660225795625</v>
      </c>
      <c r="H53" s="16">
        <v>0.8808273706994012</v>
      </c>
      <c r="I53" s="16">
        <v>-0.71637950745941426</v>
      </c>
      <c r="J53" s="16">
        <v>0.33084113207181548</v>
      </c>
      <c r="K53" s="16">
        <v>-0.85078681077686036</v>
      </c>
      <c r="L53" s="16">
        <v>0.73271919507223016</v>
      </c>
      <c r="M53" s="16">
        <v>-0.24108778960914257</v>
      </c>
      <c r="N5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8.8356270551050109</v>
      </c>
    </row>
    <row r="54" spans="1:14">
      <c r="A54" s="13"/>
      <c r="B54" s="3">
        <v>53</v>
      </c>
      <c r="C54" s="4" t="s">
        <v>69</v>
      </c>
      <c r="D54" s="16">
        <v>3.8302927036296695E-2</v>
      </c>
      <c r="E54" s="16">
        <v>3.0766392569934693</v>
      </c>
      <c r="F54" s="16">
        <v>-1.0593403013543232</v>
      </c>
      <c r="G54" s="16">
        <v>-0.57309740441548285</v>
      </c>
      <c r="H54" s="16">
        <v>-0.27472495422445048</v>
      </c>
      <c r="I54" s="16">
        <v>-1.5339819253794789</v>
      </c>
      <c r="J54" s="16">
        <v>0.31024644712322813</v>
      </c>
      <c r="K54" s="16">
        <v>-0.64992228410680319</v>
      </c>
      <c r="L54" s="16">
        <v>-0.6006439161566125</v>
      </c>
      <c r="M54" s="16">
        <v>-2.282689290333169</v>
      </c>
      <c r="N5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3.4409388423606542</v>
      </c>
    </row>
    <row r="55" spans="1:14">
      <c r="A55" s="13"/>
      <c r="B55" s="3">
        <v>54</v>
      </c>
      <c r="C55" s="4" t="s">
        <v>43</v>
      </c>
      <c r="D55" s="16">
        <v>0.3115304732285431</v>
      </c>
      <c r="E55" s="16">
        <v>-0.24733820203938078</v>
      </c>
      <c r="F55" s="16">
        <v>-5.9907970254607854E-2</v>
      </c>
      <c r="G55" s="16">
        <v>-5.7790512968390259E-2</v>
      </c>
      <c r="H55" s="16">
        <v>-0.23369159560745201</v>
      </c>
      <c r="I55" s="16">
        <v>0.1450230399920833</v>
      </c>
      <c r="J55" s="16">
        <v>-0.735401875039143</v>
      </c>
      <c r="K55" s="16">
        <v>1.9207670362824038E-2</v>
      </c>
      <c r="L55" s="16">
        <v>0.40194806780057801</v>
      </c>
      <c r="M55" s="16">
        <v>9.8465779344258778E-2</v>
      </c>
      <c r="N5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2.9485295826696301</v>
      </c>
    </row>
    <row r="56" spans="1:14">
      <c r="A56" s="13"/>
      <c r="B56" s="3">
        <v>55</v>
      </c>
      <c r="C56" s="4" t="s">
        <v>107</v>
      </c>
      <c r="D56" s="16">
        <v>0.8579855656130364</v>
      </c>
      <c r="E56" s="16">
        <v>-1.4945135075678897</v>
      </c>
      <c r="F56" s="16">
        <v>0.99876205746820035</v>
      </c>
      <c r="G56" s="16">
        <v>-0.27966816268038869</v>
      </c>
      <c r="H56" s="16">
        <v>-2.1476992265809809</v>
      </c>
      <c r="I56" s="16">
        <v>-0.33353393081430399</v>
      </c>
      <c r="J56" s="16">
        <v>0.33739398637363949</v>
      </c>
      <c r="K56" s="16">
        <v>0.80634553425111044</v>
      </c>
      <c r="L56" s="16">
        <v>-1.0032225000608248</v>
      </c>
      <c r="M56" s="16">
        <v>-0.86170040513321777</v>
      </c>
      <c r="N5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2.1588988480208169</v>
      </c>
    </row>
    <row r="57" spans="1:14">
      <c r="A57" s="13"/>
      <c r="B57" s="3">
        <v>56</v>
      </c>
      <c r="C57" s="4" t="s">
        <v>82</v>
      </c>
      <c r="D57" s="16">
        <v>3.8302927036296695E-2</v>
      </c>
      <c r="E57" s="16">
        <v>-1.6732023671319165</v>
      </c>
      <c r="F57" s="16">
        <v>0.7743109684284053</v>
      </c>
      <c r="G57" s="16">
        <v>1.3635355910361386</v>
      </c>
      <c r="H57" s="16">
        <v>-1.5666139222951032</v>
      </c>
      <c r="I57" s="16">
        <v>1.48011587719092</v>
      </c>
      <c r="J57" s="16">
        <v>-0.64412997583517639</v>
      </c>
      <c r="K57" s="16">
        <v>1.3085068509262527</v>
      </c>
      <c r="L57" s="16">
        <v>-0.79765045721612049</v>
      </c>
      <c r="M57" s="16">
        <v>2.2413626724871576</v>
      </c>
      <c r="N5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1.925281262533435</v>
      </c>
    </row>
    <row r="58" spans="1:14">
      <c r="A58" s="13"/>
      <c r="B58" s="3">
        <v>57</v>
      </c>
      <c r="C58" s="4" t="s">
        <v>116</v>
      </c>
      <c r="D58" s="16">
        <v>3.8302927036296695E-2</v>
      </c>
      <c r="E58" s="16">
        <v>-1.2994144466153306</v>
      </c>
      <c r="F58" s="16">
        <v>0.26291030308591973</v>
      </c>
      <c r="G58" s="16">
        <v>6.7932631375030708E-2</v>
      </c>
      <c r="H58" s="16">
        <v>-0.41106159737125103</v>
      </c>
      <c r="I58" s="16">
        <v>0.51975748153878021</v>
      </c>
      <c r="J58" s="16">
        <v>0.73430973265550614</v>
      </c>
      <c r="K58" s="16">
        <v>0.73102133674983882</v>
      </c>
      <c r="L58" s="16">
        <v>1.0953254373121937</v>
      </c>
      <c r="M58" s="16">
        <v>1.8033671024506261</v>
      </c>
      <c r="N5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1.4374586196853145</v>
      </c>
    </row>
    <row r="59" spans="1:14">
      <c r="A59" s="13"/>
      <c r="B59" s="3">
        <v>58</v>
      </c>
      <c r="C59" s="4" t="s">
        <v>80</v>
      </c>
      <c r="D59" s="16">
        <v>3.8302927036296695E-2</v>
      </c>
      <c r="E59" s="16">
        <v>-0.72688075372651373</v>
      </c>
      <c r="F59" s="16">
        <v>1.1362587294465734</v>
      </c>
      <c r="G59" s="16">
        <v>-1.385670689220359</v>
      </c>
      <c r="H59" s="16">
        <v>1.4261739432866034</v>
      </c>
      <c r="I59" s="16">
        <v>-0.68717942110512598</v>
      </c>
      <c r="J59" s="16">
        <v>0.3041616538429639</v>
      </c>
      <c r="K59" s="16">
        <v>-0.72524648160807481</v>
      </c>
      <c r="L59" s="16">
        <v>0.97540841231944997</v>
      </c>
      <c r="M59" s="16">
        <v>-1.5065668470111078</v>
      </c>
      <c r="N5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-1.6411071562050539</v>
      </c>
    </row>
    <row r="60" spans="1:14">
      <c r="A60" s="13"/>
      <c r="B60" s="3">
        <v>59</v>
      </c>
      <c r="C60" s="4" t="s">
        <v>31</v>
      </c>
      <c r="D60" s="16">
        <v>-0.7813797115404425</v>
      </c>
      <c r="E60" s="16">
        <v>0.7281571027234135</v>
      </c>
      <c r="F60" s="16">
        <v>-0.73869588844033074</v>
      </c>
      <c r="G60" s="16">
        <v>1.4854215837568701</v>
      </c>
      <c r="H60" s="16">
        <v>-0.17809801296506808</v>
      </c>
      <c r="I60" s="16">
        <v>0.14664526701176633</v>
      </c>
      <c r="J60" s="16">
        <v>1.045570311992112</v>
      </c>
      <c r="K60" s="16">
        <v>0.63058907341481019</v>
      </c>
      <c r="L60" s="16">
        <v>0.45291280342249407</v>
      </c>
      <c r="M60" s="16">
        <v>0.71479830786471954</v>
      </c>
      <c r="N6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-3.1497314057498014</v>
      </c>
    </row>
    <row r="61" spans="1:14">
      <c r="A61" s="13"/>
      <c r="B61" s="3">
        <v>60</v>
      </c>
      <c r="C61" s="4" t="s">
        <v>57</v>
      </c>
      <c r="D61" s="16">
        <v>3.8302927036296695E-2</v>
      </c>
      <c r="E61" s="16">
        <v>-0.62841954539531453</v>
      </c>
      <c r="F61" s="16">
        <v>-0.75771716717251636</v>
      </c>
      <c r="G61" s="16">
        <v>0.79021999564603174</v>
      </c>
      <c r="H61" s="16">
        <v>-0.26148838692864446</v>
      </c>
      <c r="I61" s="16">
        <v>-1.2332980917135403E-2</v>
      </c>
      <c r="J61" s="16">
        <v>1.0750581563503165</v>
      </c>
      <c r="K61" s="16">
        <v>-0.97632713994564602</v>
      </c>
      <c r="L61" s="16">
        <v>0.55284365758311393</v>
      </c>
      <c r="M61" s="16">
        <v>0.71194491652897729</v>
      </c>
      <c r="N6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-4.0410829415334701</v>
      </c>
    </row>
    <row r="62" spans="1:14">
      <c r="A62" s="13"/>
      <c r="B62" s="3">
        <v>61</v>
      </c>
      <c r="C62" s="4" t="s">
        <v>51</v>
      </c>
      <c r="D62" s="16">
        <v>-0.37153839225207291</v>
      </c>
      <c r="E62" s="16">
        <v>1.1438822045662498</v>
      </c>
      <c r="F62" s="16">
        <v>0.20475953667609439</v>
      </c>
      <c r="G62" s="16">
        <v>0.1114955880326256</v>
      </c>
      <c r="H62" s="16">
        <v>-0.39517771661628437</v>
      </c>
      <c r="I62" s="16">
        <v>-0.59033246803007022</v>
      </c>
      <c r="J62" s="16">
        <v>-0.43209833306903744</v>
      </c>
      <c r="K62" s="16">
        <v>0.16608985549030345</v>
      </c>
      <c r="L62" s="16">
        <v>9.7444479336860665E-2</v>
      </c>
      <c r="M62" s="16">
        <v>0.68341100317154813</v>
      </c>
      <c r="N6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-5.0181359865151292</v>
      </c>
    </row>
    <row r="63" spans="1:14">
      <c r="A63" s="13"/>
      <c r="B63" s="3">
        <v>62</v>
      </c>
      <c r="C63" s="4" t="s">
        <v>109</v>
      </c>
      <c r="D63" s="16">
        <v>-0.37153839225207291</v>
      </c>
      <c r="E63" s="16">
        <v>1.3134542855810896</v>
      </c>
      <c r="F63" s="16">
        <v>-0.40283445254058942</v>
      </c>
      <c r="G63" s="16">
        <v>0.8263343638595817</v>
      </c>
      <c r="H63" s="16">
        <v>-0.22574965522996912</v>
      </c>
      <c r="I63" s="16">
        <v>-0.22808917453493055</v>
      </c>
      <c r="J63" s="16">
        <v>-0.64132160970582353</v>
      </c>
      <c r="K63" s="16">
        <v>-0.54572381089671129</v>
      </c>
      <c r="L63" s="16">
        <v>-1.4419189498259457</v>
      </c>
      <c r="M63" s="16">
        <v>0.14126664938040248</v>
      </c>
      <c r="N6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-6.866144986481542</v>
      </c>
    </row>
    <row r="64" spans="1:14">
      <c r="A64" s="13"/>
      <c r="B64" s="3">
        <v>63</v>
      </c>
      <c r="C64" s="4" t="s">
        <v>83</v>
      </c>
      <c r="D64" s="16">
        <v>-0.37153839225207291</v>
      </c>
      <c r="E64" s="16">
        <v>7.9315973377977311E-3</v>
      </c>
      <c r="F64" s="16">
        <v>0.57866353004020699</v>
      </c>
      <c r="G64" s="16">
        <v>-0.89654671472809078</v>
      </c>
      <c r="H64" s="16">
        <v>0.30106572314310487</v>
      </c>
      <c r="I64" s="16">
        <v>0.2910234717635235</v>
      </c>
      <c r="J64" s="16">
        <v>0.80405082486776858</v>
      </c>
      <c r="K64" s="16">
        <v>-0.67126414006549695</v>
      </c>
      <c r="L64" s="16">
        <v>0.70416752245491021</v>
      </c>
      <c r="M64" s="16">
        <v>0.13555986670891584</v>
      </c>
      <c r="N6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-6.9472595472877874</v>
      </c>
    </row>
    <row r="65" spans="1:14">
      <c r="A65" s="13"/>
      <c r="B65" s="3">
        <v>64</v>
      </c>
      <c r="C65" s="4" t="s">
        <v>111</v>
      </c>
      <c r="D65" s="16">
        <v>3.8302927036296695E-2</v>
      </c>
      <c r="E65" s="16">
        <v>-1.4926901518580531</v>
      </c>
      <c r="F65" s="16">
        <v>0.34606046440090416</v>
      </c>
      <c r="G65" s="16">
        <v>0.32073320886988083</v>
      </c>
      <c r="H65" s="16">
        <v>0.29841840968394329</v>
      </c>
      <c r="I65" s="16">
        <v>-0.76504631804989431</v>
      </c>
      <c r="J65" s="16">
        <v>0.6144861111364518</v>
      </c>
      <c r="K65" s="16">
        <v>-0.47416582327050349</v>
      </c>
      <c r="L65" s="16">
        <v>1.4636420140756214</v>
      </c>
      <c r="M65" s="16">
        <v>-0.52500022751555875</v>
      </c>
      <c r="N6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-8.0821432233700925</v>
      </c>
    </row>
    <row r="66" spans="1:14">
      <c r="A66" s="13"/>
      <c r="B66" s="3">
        <v>65</v>
      </c>
      <c r="C66" s="4" t="s">
        <v>68</v>
      </c>
      <c r="D66" s="16">
        <v>3.8302927036296695E-2</v>
      </c>
      <c r="E66" s="16">
        <v>8.2689181441114132E-2</v>
      </c>
      <c r="F66" s="16">
        <v>-0.17077485200791997</v>
      </c>
      <c r="G66" s="16">
        <v>-0.86201235012388355</v>
      </c>
      <c r="H66" s="16">
        <v>-0.48783368768692487</v>
      </c>
      <c r="I66" s="16">
        <v>-2.855525111396209E-2</v>
      </c>
      <c r="J66" s="16">
        <v>1.2182848289473112</v>
      </c>
      <c r="K66" s="16">
        <v>-0.87589487661061749</v>
      </c>
      <c r="L66" s="16">
        <v>-2.1044962025017416E-2</v>
      </c>
      <c r="M66" s="16">
        <v>-0.21255387625171443</v>
      </c>
      <c r="N6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-8.4372400610513552</v>
      </c>
    </row>
    <row r="67" spans="1:14">
      <c r="A67" s="13"/>
      <c r="B67" s="3">
        <v>66</v>
      </c>
      <c r="C67" s="4" t="s">
        <v>106</v>
      </c>
      <c r="D67" s="16">
        <v>-0.7813797115404425</v>
      </c>
      <c r="E67" s="16">
        <v>-0.23822142349019629</v>
      </c>
      <c r="F67" s="16">
        <v>1.2786465873846506</v>
      </c>
      <c r="G67" s="16">
        <v>0.83536295591296927</v>
      </c>
      <c r="H67" s="16">
        <v>0.31430229043890995</v>
      </c>
      <c r="I67" s="16">
        <v>0.79229162084546778</v>
      </c>
      <c r="J67" s="16">
        <v>-1.4580880923259394</v>
      </c>
      <c r="K67" s="16">
        <v>-0.12265290159790361</v>
      </c>
      <c r="L67" s="16">
        <v>-0.11526548166217286</v>
      </c>
      <c r="M67" s="16">
        <v>1.2540892703201227</v>
      </c>
      <c r="N6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-9.0294540106568988</v>
      </c>
    </row>
    <row r="68" spans="1:14">
      <c r="A68" s="13"/>
      <c r="B68" s="3">
        <v>67</v>
      </c>
      <c r="C68" s="4" t="s">
        <v>26</v>
      </c>
      <c r="D68" s="16">
        <v>-0.37153839225207291</v>
      </c>
      <c r="E68" s="16">
        <v>0.43642018914949438</v>
      </c>
      <c r="F68" s="16">
        <v>-0.34468368613076411</v>
      </c>
      <c r="G68" s="16">
        <v>0.11533273965531501</v>
      </c>
      <c r="H68" s="16">
        <v>-0.26016473019906411</v>
      </c>
      <c r="I68" s="16">
        <v>0.75611595830654488</v>
      </c>
      <c r="J68" s="16">
        <v>-1.066321017281219</v>
      </c>
      <c r="K68" s="16">
        <v>0.85656166591862448</v>
      </c>
      <c r="L68" s="16">
        <v>-0.70671337992995631</v>
      </c>
      <c r="M68" s="16">
        <v>2.0687324966747136</v>
      </c>
      <c r="N6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-10.311744256038521</v>
      </c>
    </row>
    <row r="69" spans="1:14">
      <c r="A69" s="13"/>
      <c r="B69" s="3">
        <v>68</v>
      </c>
      <c r="C69" s="4" t="s">
        <v>86</v>
      </c>
      <c r="D69" s="16">
        <v>3.8302927036296695E-2</v>
      </c>
      <c r="E69" s="16">
        <v>0.17021025551329089</v>
      </c>
      <c r="F69" s="16">
        <v>-0.5566350777179796</v>
      </c>
      <c r="G69" s="16">
        <v>0.34781898503004371</v>
      </c>
      <c r="H69" s="16">
        <v>-0.45738958290657178</v>
      </c>
      <c r="I69" s="16">
        <v>6.5533916027632894E-2</v>
      </c>
      <c r="J69" s="16">
        <v>-1.3246907011816793</v>
      </c>
      <c r="K69" s="16">
        <v>0.47994067841226756</v>
      </c>
      <c r="L69" s="16">
        <v>-0.42076837866749711</v>
      </c>
      <c r="M69" s="16">
        <v>-1.0043699719203616</v>
      </c>
      <c r="N6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-11.375352144576311</v>
      </c>
    </row>
    <row r="70" spans="1:14">
      <c r="A70" s="13"/>
      <c r="B70" s="3">
        <v>69</v>
      </c>
      <c r="C70" s="4" t="s">
        <v>29</v>
      </c>
      <c r="D70" s="16">
        <v>3.8302927036296695E-2</v>
      </c>
      <c r="E70" s="16">
        <v>-1.8938284080221937</v>
      </c>
      <c r="F70" s="16">
        <v>1.0253918476932604</v>
      </c>
      <c r="G70" s="16">
        <v>9.9532703561887134E-2</v>
      </c>
      <c r="H70" s="16">
        <v>-1.4766052646836234</v>
      </c>
      <c r="I70" s="16">
        <v>0.97722550108929263</v>
      </c>
      <c r="J70" s="16">
        <v>-0.8238654081137573</v>
      </c>
      <c r="K70" s="16">
        <v>1.1076423242561957</v>
      </c>
      <c r="L70" s="16">
        <v>-0.6777334322233769</v>
      </c>
      <c r="M70" s="16">
        <v>0.91881578837033495</v>
      </c>
      <c r="N7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-16.630053088302244</v>
      </c>
    </row>
    <row r="71" spans="1:14">
      <c r="A71" s="13"/>
      <c r="B71" s="3">
        <v>70</v>
      </c>
      <c r="C71" s="4" t="s">
        <v>47</v>
      </c>
      <c r="D71" s="16">
        <v>-1.0546072577326893</v>
      </c>
      <c r="E71" s="16">
        <v>1.1019450232399981</v>
      </c>
      <c r="F71" s="16">
        <v>-1.1479251137356461</v>
      </c>
      <c r="G71" s="16">
        <v>0.89404880425998801</v>
      </c>
      <c r="H71" s="16">
        <v>6.148385508901838E-2</v>
      </c>
      <c r="I71" s="16">
        <v>0.75060038643962335</v>
      </c>
      <c r="J71" s="16">
        <v>0.91685353106344059</v>
      </c>
      <c r="K71" s="16">
        <v>0.56405269895535415</v>
      </c>
      <c r="L71" s="16">
        <v>-0.20948600129932912</v>
      </c>
      <c r="M71" s="16">
        <v>-0.65340283762398788</v>
      </c>
      <c r="N7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-16.863781324568048</v>
      </c>
    </row>
    <row r="72" spans="1:14">
      <c r="A72" s="13"/>
      <c r="B72" s="3">
        <v>71</v>
      </c>
      <c r="C72" s="4" t="s">
        <v>75</v>
      </c>
      <c r="D72" s="16">
        <v>-0.7813797115404425</v>
      </c>
      <c r="E72" s="16">
        <v>0.3124320008805771</v>
      </c>
      <c r="F72" s="16">
        <v>5.8023957884945278E-2</v>
      </c>
      <c r="G72" s="16">
        <v>1.2551924863954884</v>
      </c>
      <c r="H72" s="16">
        <v>-0.71550264517478557</v>
      </c>
      <c r="I72" s="16">
        <v>0.36077923360987846</v>
      </c>
      <c r="J72" s="16">
        <v>-0.45550138414697772</v>
      </c>
      <c r="K72" s="16">
        <v>0.25396808590845332</v>
      </c>
      <c r="L72" s="16">
        <v>-0.36937536795632081</v>
      </c>
      <c r="M72" s="16">
        <v>-0.98724962390590465</v>
      </c>
      <c r="N7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-19.554027114409131</v>
      </c>
    </row>
    <row r="73" spans="1:14">
      <c r="A73" s="13"/>
      <c r="B73" s="3">
        <v>72</v>
      </c>
      <c r="C73" s="4" t="s">
        <v>110</v>
      </c>
      <c r="D73" s="16">
        <v>0.3115304732285431</v>
      </c>
      <c r="E73" s="16">
        <v>-9.7823033832747985E-2</v>
      </c>
      <c r="F73" s="16">
        <v>-0.27022896652192158</v>
      </c>
      <c r="G73" s="16">
        <v>-0.67083191339340298</v>
      </c>
      <c r="H73" s="16">
        <v>-1.2383470533591177</v>
      </c>
      <c r="I73" s="16">
        <v>-0.24966479389670979</v>
      </c>
      <c r="J73" s="16">
        <v>-0.84820458123481568</v>
      </c>
      <c r="K73" s="16">
        <v>0.22886002007469627</v>
      </c>
      <c r="L73" s="16">
        <v>-1.1516911976708883</v>
      </c>
      <c r="M73" s="16">
        <v>-1.2825756271552922</v>
      </c>
      <c r="N7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-20.664013768712152</v>
      </c>
    </row>
    <row r="74" spans="1:14">
      <c r="A74" s="13"/>
      <c r="B74" s="3">
        <v>73</v>
      </c>
      <c r="C74" s="4" t="s">
        <v>122</v>
      </c>
      <c r="D74" s="16">
        <v>-0.7813797115404425</v>
      </c>
      <c r="E74" s="16">
        <v>-1.3705253192989737</v>
      </c>
      <c r="F74" s="16">
        <v>0.66670487731489658</v>
      </c>
      <c r="G74" s="16">
        <v>2.0542228831202833</v>
      </c>
      <c r="H74" s="16">
        <v>-0.80286398932710479</v>
      </c>
      <c r="I74" s="16">
        <v>1.2530040944353462</v>
      </c>
      <c r="J74" s="16">
        <v>-1.2521412428400647</v>
      </c>
      <c r="K74" s="16">
        <v>0.50504874424602464</v>
      </c>
      <c r="L74" s="16">
        <v>-1.5228629416960482</v>
      </c>
      <c r="M74" s="16">
        <v>0.1840675194165452</v>
      </c>
      <c r="N7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-25.212048496940913</v>
      </c>
    </row>
    <row r="75" spans="1:14">
      <c r="A75" s="13"/>
      <c r="B75" s="3">
        <v>74</v>
      </c>
      <c r="C75" s="7" t="s">
        <v>76</v>
      </c>
      <c r="D75" s="16">
        <v>-0.37153839225207291</v>
      </c>
      <c r="E75" s="16">
        <v>-0.58830571977890067</v>
      </c>
      <c r="F75" s="16">
        <v>-1.3756369934152439</v>
      </c>
      <c r="G75" s="16">
        <v>0.72476270325897219</v>
      </c>
      <c r="H75" s="16">
        <v>1.2924846135989636</v>
      </c>
      <c r="I75" s="16">
        <v>-1.1013339792301109</v>
      </c>
      <c r="J75" s="16">
        <v>-3.097003759314074E-2</v>
      </c>
      <c r="K75" s="16">
        <v>-0.60849397548110418</v>
      </c>
      <c r="L75" s="16">
        <v>1.4155324457154372</v>
      </c>
      <c r="M75" s="16">
        <v>-0.13551231018665696</v>
      </c>
      <c r="N7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-25.255841226381893</v>
      </c>
    </row>
    <row r="76" spans="1:14">
      <c r="A76" s="13"/>
      <c r="B76" s="3">
        <v>75</v>
      </c>
      <c r="C76" s="4" t="s">
        <v>45</v>
      </c>
      <c r="D76" s="16">
        <v>-0.37153839225207291</v>
      </c>
      <c r="E76" s="16">
        <v>1.7127691860353949</v>
      </c>
      <c r="F76" s="16">
        <v>0.10313156173555764</v>
      </c>
      <c r="G76" s="16">
        <v>-0.71597487366034052</v>
      </c>
      <c r="H76" s="16">
        <v>-0.98685227473880643</v>
      </c>
      <c r="I76" s="16">
        <v>-0.13610890251892296</v>
      </c>
      <c r="J76" s="16">
        <v>-2.4452287867934599</v>
      </c>
      <c r="K76" s="16">
        <v>-0.1063326588059616</v>
      </c>
      <c r="L76" s="16">
        <v>-0.94469157119531855</v>
      </c>
      <c r="M76" s="16">
        <v>-1.4437922376247638</v>
      </c>
      <c r="N7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-27.680261073526804</v>
      </c>
    </row>
    <row r="77" spans="1:14">
      <c r="A77" s="13"/>
      <c r="B77" s="3">
        <v>76</v>
      </c>
      <c r="C77" s="4" t="s">
        <v>50</v>
      </c>
      <c r="D77" s="16">
        <v>-0.7813797115404425</v>
      </c>
      <c r="E77" s="16">
        <v>0.11915629563785465</v>
      </c>
      <c r="F77" s="16">
        <v>0.35258204568051105</v>
      </c>
      <c r="G77" s="16">
        <v>1.5892503923708263</v>
      </c>
      <c r="H77" s="16">
        <v>-1.6923613116052587</v>
      </c>
      <c r="I77" s="16">
        <v>0.45811285479083858</v>
      </c>
      <c r="J77" s="16">
        <v>-1.0677252003458955</v>
      </c>
      <c r="K77" s="16">
        <v>-7.2436769930389083E-2</v>
      </c>
      <c r="L77" s="16">
        <v>-1.1859532048116721</v>
      </c>
      <c r="M77" s="16">
        <v>-0.24108778960914257</v>
      </c>
      <c r="N7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-29.172060991343741</v>
      </c>
    </row>
    <row r="78" spans="1:14">
      <c r="A78" s="13"/>
      <c r="B78" s="3">
        <v>77</v>
      </c>
      <c r="C78" s="4" t="s">
        <v>35</v>
      </c>
      <c r="D78" s="16">
        <v>-0.37153839225207291</v>
      </c>
      <c r="E78" s="16">
        <v>-0.36038625604927566</v>
      </c>
      <c r="F78" s="16">
        <v>0.19606409496995164</v>
      </c>
      <c r="G78" s="16">
        <v>2.5046819121439891E-2</v>
      </c>
      <c r="H78" s="16">
        <v>-1.4421901897145279</v>
      </c>
      <c r="I78" s="16">
        <v>6.3911689007949843E-2</v>
      </c>
      <c r="J78" s="16">
        <v>-0.83977948284675685</v>
      </c>
      <c r="K78" s="16">
        <v>0.3544003492434819</v>
      </c>
      <c r="L78" s="16">
        <v>-0.17379641052767913</v>
      </c>
      <c r="M78" s="16">
        <v>0.29392308584264626</v>
      </c>
      <c r="N7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-31.711469402498651</v>
      </c>
    </row>
    <row r="79" spans="1:14">
      <c r="A79" s="13"/>
      <c r="B79" s="3">
        <v>78</v>
      </c>
      <c r="C79" s="4" t="s">
        <v>127</v>
      </c>
      <c r="D79" s="16">
        <v>-0.37153839225207291</v>
      </c>
      <c r="E79" s="16">
        <v>6.9925691472256371E-2</v>
      </c>
      <c r="F79" s="16">
        <v>-0.56859131006392494</v>
      </c>
      <c r="G79" s="16">
        <v>-5.3953361345700848E-2</v>
      </c>
      <c r="H79" s="16">
        <v>-0.39517771661628437</v>
      </c>
      <c r="I79" s="16">
        <v>-9.0199877861903685E-2</v>
      </c>
      <c r="J79" s="16">
        <v>-0.42882190591812547</v>
      </c>
      <c r="K79" s="16">
        <v>-0.69135059273250221</v>
      </c>
      <c r="L79" s="16">
        <v>-1.2397731076953207</v>
      </c>
      <c r="M79" s="16">
        <v>-0.63485579394165992</v>
      </c>
      <c r="N7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-32.883765598501739</v>
      </c>
    </row>
    <row r="80" spans="1:14">
      <c r="A80" s="13"/>
      <c r="B80" s="3">
        <v>79</v>
      </c>
      <c r="C80" s="4" t="s">
        <v>84</v>
      </c>
      <c r="D80" s="16">
        <v>3.8302927036296695E-2</v>
      </c>
      <c r="E80" s="16">
        <v>-1.4726332390498462</v>
      </c>
      <c r="F80" s="16">
        <v>-1.5049816887941083</v>
      </c>
      <c r="G80" s="16">
        <v>-0.92521249449759568</v>
      </c>
      <c r="H80" s="16">
        <v>1.3189577481905757</v>
      </c>
      <c r="I80" s="16">
        <v>-0.84291321499466165</v>
      </c>
      <c r="J80" s="16">
        <v>0.61308192807177531</v>
      </c>
      <c r="K80" s="16">
        <v>-0.34862549410171784</v>
      </c>
      <c r="L80" s="16">
        <v>0.30444410581243048</v>
      </c>
      <c r="M80" s="16">
        <v>-2.7083439428427024E-2</v>
      </c>
      <c r="N8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-34.255823280149478</v>
      </c>
    </row>
    <row r="81" spans="1:14">
      <c r="A81" s="13"/>
      <c r="B81" s="3">
        <v>80</v>
      </c>
      <c r="C81" s="4" t="s">
        <v>85</v>
      </c>
      <c r="D81" s="16">
        <v>-0.7813797115404425</v>
      </c>
      <c r="E81" s="16">
        <v>3.8928644405027052E-2</v>
      </c>
      <c r="F81" s="16">
        <v>0.77594136374830702</v>
      </c>
      <c r="G81" s="16">
        <v>-1.3405277289534214</v>
      </c>
      <c r="H81" s="16">
        <v>-0.53283801649266527</v>
      </c>
      <c r="I81" s="16">
        <v>7.1337433190564398E-3</v>
      </c>
      <c r="J81" s="16">
        <v>0.13987223527582357</v>
      </c>
      <c r="K81" s="16">
        <v>0.50504874424602464</v>
      </c>
      <c r="L81" s="16">
        <v>0.14455473915543879</v>
      </c>
      <c r="M81" s="16">
        <v>0.13555986670891584</v>
      </c>
      <c r="N8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-34.371285631423383</v>
      </c>
    </row>
    <row r="82" spans="1:14">
      <c r="A82" s="13"/>
      <c r="B82" s="3">
        <v>81</v>
      </c>
      <c r="C82" s="4" t="s">
        <v>98</v>
      </c>
      <c r="D82" s="16">
        <v>-0.37153839225207291</v>
      </c>
      <c r="E82" s="16">
        <v>-0.712293908047818</v>
      </c>
      <c r="F82" s="16">
        <v>-0.55500468239807788</v>
      </c>
      <c r="G82" s="16">
        <v>9.2761259521846232E-2</v>
      </c>
      <c r="H82" s="16">
        <v>-0.85448660178074776</v>
      </c>
      <c r="I82" s="16">
        <v>0.32071022622371609</v>
      </c>
      <c r="J82" s="16">
        <v>-0.45409720108230128</v>
      </c>
      <c r="K82" s="16">
        <v>0.20751816411600249</v>
      </c>
      <c r="L82" s="16">
        <v>-1.2112214350780008</v>
      </c>
      <c r="M82" s="16">
        <v>0.12271960569807344</v>
      </c>
      <c r="N8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-37.687459933447734</v>
      </c>
    </row>
    <row r="83" spans="1:14">
      <c r="A83" s="13"/>
      <c r="B83" s="3">
        <v>82</v>
      </c>
      <c r="C83" s="4" t="s">
        <v>124</v>
      </c>
      <c r="D83" s="16">
        <v>-1.0546072577326893</v>
      </c>
      <c r="E83" s="16">
        <v>0.13374314131655035</v>
      </c>
      <c r="F83" s="16">
        <v>0.59877173898566105</v>
      </c>
      <c r="G83" s="16">
        <v>-0.20811657065729292</v>
      </c>
      <c r="H83" s="16">
        <v>0.27459258855149277</v>
      </c>
      <c r="I83" s="16">
        <v>-0.46866544155387008</v>
      </c>
      <c r="J83" s="16">
        <v>-0.58843071426967797</v>
      </c>
      <c r="K83" s="16">
        <v>-0.44026993439493095</v>
      </c>
      <c r="L83" s="16">
        <v>-0.38079603700324899</v>
      </c>
      <c r="M83" s="16">
        <v>-0.23395431126978578</v>
      </c>
      <c r="N8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-40.401392003055314</v>
      </c>
    </row>
    <row r="84" spans="1:14">
      <c r="A84" s="13"/>
      <c r="B84" s="3">
        <v>83</v>
      </c>
      <c r="C84" s="4" t="s">
        <v>112</v>
      </c>
      <c r="D84" s="16">
        <v>-0.7813797115404425</v>
      </c>
      <c r="E84" s="16">
        <v>-0.16346383938687989</v>
      </c>
      <c r="F84" s="16">
        <v>1.1285958714431202E-2</v>
      </c>
      <c r="G84" s="16">
        <v>-0.39252556334773259</v>
      </c>
      <c r="H84" s="16">
        <v>-0.21251308793416307</v>
      </c>
      <c r="I84" s="16">
        <v>-3.1799705153327244E-2</v>
      </c>
      <c r="J84" s="16">
        <v>-0.49669075404415242</v>
      </c>
      <c r="K84" s="16">
        <v>-0.34862549410171784</v>
      </c>
      <c r="L84" s="16">
        <v>-0.10384481261524552</v>
      </c>
      <c r="M84" s="16">
        <v>0.382378217250675</v>
      </c>
      <c r="N8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-40.923076698023323</v>
      </c>
    </row>
    <row r="85" spans="1:14">
      <c r="A85" s="13"/>
      <c r="B85" s="3">
        <v>84</v>
      </c>
      <c r="C85" s="4" t="s">
        <v>90</v>
      </c>
      <c r="D85" s="16">
        <v>-0.7813797115404425</v>
      </c>
      <c r="E85" s="16">
        <v>0.24314448390677193</v>
      </c>
      <c r="F85" s="16">
        <v>0.54551215853554003</v>
      </c>
      <c r="G85" s="16">
        <v>-0.7491549494565396</v>
      </c>
      <c r="H85" s="16">
        <v>-1.8273742980224785</v>
      </c>
      <c r="I85" s="16">
        <v>0.26344561242891829</v>
      </c>
      <c r="J85" s="16">
        <v>-0.21679026315198649</v>
      </c>
      <c r="K85" s="16">
        <v>0.3544003492434819</v>
      </c>
      <c r="L85" s="16">
        <v>-0.49214756021079703</v>
      </c>
      <c r="M85" s="16">
        <v>0.95448318006712085</v>
      </c>
      <c r="N8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-41.179117649315813</v>
      </c>
    </row>
    <row r="86" spans="1:14">
      <c r="A86" s="13"/>
      <c r="B86" s="3">
        <v>85</v>
      </c>
      <c r="C86" s="4" t="s">
        <v>61</v>
      </c>
      <c r="D86" s="16">
        <v>-0.7813797115404425</v>
      </c>
      <c r="E86" s="16">
        <v>-0.32391914185253512</v>
      </c>
      <c r="F86" s="16">
        <v>0.30747444182989869</v>
      </c>
      <c r="G86" s="16">
        <v>-0.28418245870708214</v>
      </c>
      <c r="H86" s="16">
        <v>-0.85448660178074776</v>
      </c>
      <c r="I86" s="16">
        <v>3.6333829673344663E-2</v>
      </c>
      <c r="J86" s="16">
        <v>-0.49107402178544657</v>
      </c>
      <c r="K86" s="16">
        <v>0.37950841507723893</v>
      </c>
      <c r="L86" s="16">
        <v>-0.18378949594374097</v>
      </c>
      <c r="M86" s="16">
        <v>9.8465779344258778E-2</v>
      </c>
      <c r="N8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-41.402634282210023</v>
      </c>
    </row>
    <row r="87" spans="1:14">
      <c r="A87" s="13"/>
      <c r="B87" s="3">
        <v>86</v>
      </c>
      <c r="C87" s="4" t="s">
        <v>94</v>
      </c>
      <c r="D87" s="16">
        <v>-0.37153839225207291</v>
      </c>
      <c r="E87" s="16">
        <v>0.71539361275455304</v>
      </c>
      <c r="F87" s="16">
        <v>-0.18490494478040204</v>
      </c>
      <c r="G87" s="16">
        <v>-1.1486701478189367</v>
      </c>
      <c r="H87" s="16">
        <v>-0.49048100114608645</v>
      </c>
      <c r="I87" s="16">
        <v>-0.93651571403035228</v>
      </c>
      <c r="J87" s="16">
        <v>-1.1374662925581571</v>
      </c>
      <c r="K87" s="16">
        <v>-0.60849397548110418</v>
      </c>
      <c r="L87" s="16">
        <v>-0.80436010028119109</v>
      </c>
      <c r="M87" s="16">
        <v>-0.70761727300310284</v>
      </c>
      <c r="N8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-41.638683309377868</v>
      </c>
    </row>
    <row r="88" spans="1:14">
      <c r="A88" s="13"/>
      <c r="B88" s="3">
        <v>87</v>
      </c>
      <c r="C88" s="4" t="s">
        <v>52</v>
      </c>
      <c r="D88" s="16">
        <v>-0.7813797115404425</v>
      </c>
      <c r="E88" s="16">
        <v>1.6525984476107713</v>
      </c>
      <c r="F88" s="16">
        <v>-0.57456942623689689</v>
      </c>
      <c r="G88" s="16">
        <v>-1.2863561766330962</v>
      </c>
      <c r="H88" s="16">
        <v>-0.10397323610855494</v>
      </c>
      <c r="I88" s="16">
        <v>-1.1057139921832548</v>
      </c>
      <c r="J88" s="16">
        <v>-0.39137702419342119</v>
      </c>
      <c r="K88" s="16">
        <v>-0.75035454744183183</v>
      </c>
      <c r="L88" s="16">
        <v>0.21022358617527426</v>
      </c>
      <c r="M88" s="16">
        <v>-0.30243570332761432</v>
      </c>
      <c r="N8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-41.764709900532694</v>
      </c>
    </row>
    <row r="89" spans="1:14">
      <c r="A89" s="13"/>
      <c r="B89" s="3">
        <v>88</v>
      </c>
      <c r="C89" s="4" t="s">
        <v>92</v>
      </c>
      <c r="D89" s="16">
        <v>3.8302927036296695E-2</v>
      </c>
      <c r="E89" s="16">
        <v>0.51664784038232203</v>
      </c>
      <c r="F89" s="16">
        <v>-1.75280177741916</v>
      </c>
      <c r="G89" s="16">
        <v>-0.93424108655098337</v>
      </c>
      <c r="H89" s="16">
        <v>-0.18471629661297065</v>
      </c>
      <c r="I89" s="16">
        <v>-1.5599375576944021</v>
      </c>
      <c r="J89" s="16">
        <v>4.7196153007179206E-2</v>
      </c>
      <c r="K89" s="16">
        <v>-2.156406234132231</v>
      </c>
      <c r="L89" s="16">
        <v>0.24448559331605871</v>
      </c>
      <c r="M89" s="16">
        <v>-0.97012927589144771</v>
      </c>
      <c r="N8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-42.346436942401873</v>
      </c>
    </row>
    <row r="90" spans="1:14">
      <c r="A90" s="13"/>
      <c r="B90" s="3">
        <v>89</v>
      </c>
      <c r="C90" s="4" t="s">
        <v>60</v>
      </c>
      <c r="D90" s="16">
        <v>-1.0546072577326893</v>
      </c>
      <c r="E90" s="16">
        <v>-0.60471592116743433</v>
      </c>
      <c r="F90" s="16">
        <v>0.28301851203137368</v>
      </c>
      <c r="G90" s="16">
        <v>-7.6524841479169631E-2</v>
      </c>
      <c r="H90" s="16">
        <v>-0.6916768240423351</v>
      </c>
      <c r="I90" s="16">
        <v>0.42615498250308953</v>
      </c>
      <c r="J90" s="16">
        <v>-0.21772638519510459</v>
      </c>
      <c r="K90" s="16">
        <v>0.33305849328478815</v>
      </c>
      <c r="L90" s="16">
        <v>0.42578871443604038</v>
      </c>
      <c r="M90" s="16">
        <v>0.49936726201613285</v>
      </c>
      <c r="N9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-45.399665056440455</v>
      </c>
    </row>
    <row r="91" spans="1:14">
      <c r="A91" s="13"/>
      <c r="B91" s="3">
        <v>90</v>
      </c>
      <c r="C91" s="4" t="s">
        <v>56</v>
      </c>
      <c r="D91" s="16">
        <v>-1.0546072577326893</v>
      </c>
      <c r="E91" s="16">
        <v>0.87402555951037297</v>
      </c>
      <c r="F91" s="16">
        <v>0.38682034739844556</v>
      </c>
      <c r="G91" s="16">
        <v>-6.5239101412435233E-2</v>
      </c>
      <c r="H91" s="16">
        <v>-1.7042742221714842</v>
      </c>
      <c r="I91" s="16">
        <v>-0.31731166061747734</v>
      </c>
      <c r="J91" s="16">
        <v>-0.32444429811051234</v>
      </c>
      <c r="K91" s="16">
        <v>-0.3360714611848391</v>
      </c>
      <c r="L91" s="16">
        <v>-0.897153036287481</v>
      </c>
      <c r="M91" s="16">
        <v>0.10702595335148772</v>
      </c>
      <c r="N9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-47.024688066452121</v>
      </c>
    </row>
    <row r="92" spans="1:14">
      <c r="A92" s="13"/>
      <c r="B92" s="3">
        <v>91</v>
      </c>
      <c r="C92" s="4" t="s">
        <v>96</v>
      </c>
      <c r="D92" s="16">
        <v>-0.7813797115404425</v>
      </c>
      <c r="E92" s="16">
        <v>-0.4880211557378662</v>
      </c>
      <c r="F92" s="16">
        <v>-0.53272261302608714</v>
      </c>
      <c r="G92" s="16">
        <v>-3.1381881212232066E-2</v>
      </c>
      <c r="H92" s="16">
        <v>0.41225288842787361</v>
      </c>
      <c r="I92" s="16">
        <v>-0.70664614534131787</v>
      </c>
      <c r="J92" s="16">
        <v>-0.36095305779209852</v>
      </c>
      <c r="K92" s="16">
        <v>-0.75035454744183183</v>
      </c>
      <c r="L92" s="16">
        <v>-0.83762279888036861</v>
      </c>
      <c r="M92" s="16">
        <v>-0.70761727300310284</v>
      </c>
      <c r="N9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-50.814765340280488</v>
      </c>
    </row>
    <row r="93" spans="1:14">
      <c r="A93" s="13"/>
      <c r="B93" s="3">
        <v>92</v>
      </c>
      <c r="C93" s="4" t="s">
        <v>28</v>
      </c>
      <c r="D93" s="16">
        <v>-0.7813797115404425</v>
      </c>
      <c r="E93" s="16">
        <v>-0.32574249756237306</v>
      </c>
      <c r="F93" s="16">
        <v>-1.0370582319823325</v>
      </c>
      <c r="G93" s="16">
        <v>-0.83492657396372061</v>
      </c>
      <c r="H93" s="16">
        <v>0.54064759119719041</v>
      </c>
      <c r="I93" s="16">
        <v>-0.25566703386953571</v>
      </c>
      <c r="J93" s="16">
        <v>-0.49013789974232913</v>
      </c>
      <c r="K93" s="16">
        <v>-0.22308516493293221</v>
      </c>
      <c r="L93" s="16">
        <v>-0.75767811555187237</v>
      </c>
      <c r="M93" s="16">
        <v>4.7104735300887129E-2</v>
      </c>
      <c r="N9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-55.616566117948068</v>
      </c>
    </row>
    <row r="94" spans="1:14">
      <c r="A94" s="13"/>
      <c r="B94" s="3">
        <v>93</v>
      </c>
      <c r="C94" s="4" t="s">
        <v>118</v>
      </c>
      <c r="D94" s="16">
        <v>-0.7813797115404425</v>
      </c>
      <c r="E94" s="16">
        <v>-0.7359975322756982</v>
      </c>
      <c r="F94" s="16">
        <v>-2.5126203430039185E-2</v>
      </c>
      <c r="G94" s="16">
        <v>-0.17132505803973827</v>
      </c>
      <c r="H94" s="16">
        <v>-1.1165706342377035</v>
      </c>
      <c r="I94" s="16">
        <v>0.39646822804289694</v>
      </c>
      <c r="J94" s="16">
        <v>-0.68719158981858663</v>
      </c>
      <c r="K94" s="16">
        <v>-0.52438195493801754</v>
      </c>
      <c r="L94" s="16">
        <v>-1.3858149131329118</v>
      </c>
      <c r="M94" s="16">
        <v>0.36525786923621811</v>
      </c>
      <c r="N9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-55.86514050185388</v>
      </c>
    </row>
    <row r="95" spans="1:14">
      <c r="A95" s="13"/>
      <c r="B95" s="3">
        <v>94</v>
      </c>
      <c r="C95" s="4" t="s">
        <v>42</v>
      </c>
      <c r="D95" s="16">
        <v>-1.0546072577326893</v>
      </c>
      <c r="E95" s="16">
        <v>1.5067299908238119</v>
      </c>
      <c r="F95" s="16">
        <v>-0.3800089180619669</v>
      </c>
      <c r="G95" s="16">
        <v>-1.6752627793327637</v>
      </c>
      <c r="H95" s="16">
        <v>4.5666157170531968E-3</v>
      </c>
      <c r="I95" s="16">
        <v>-0.73373733657001872</v>
      </c>
      <c r="J95" s="16">
        <v>-1.7904114176326911</v>
      </c>
      <c r="K95" s="16">
        <v>-0.3360714611848391</v>
      </c>
      <c r="L95" s="16">
        <v>-0.79008426397253106</v>
      </c>
      <c r="M95" s="16">
        <v>-1.2897091054946488</v>
      </c>
      <c r="N9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-62.461366833976285</v>
      </c>
    </row>
    <row r="96" spans="1:14">
      <c r="A96" s="13"/>
      <c r="B96" s="3">
        <v>95</v>
      </c>
      <c r="C96" s="4" t="s">
        <v>133</v>
      </c>
      <c r="D96" s="16">
        <v>-1.6010623501171819</v>
      </c>
      <c r="E96" s="16">
        <v>1.5225020177146872E-2</v>
      </c>
      <c r="F96" s="16">
        <v>0.37812490569230356</v>
      </c>
      <c r="G96" s="16">
        <v>-0.46926859580152658</v>
      </c>
      <c r="H96" s="16">
        <v>-0.34752607435138333</v>
      </c>
      <c r="I96" s="16">
        <v>0.15637862912986178</v>
      </c>
      <c r="J96" s="16">
        <v>-1.3569869116692368</v>
      </c>
      <c r="K96" s="16">
        <v>-0.72524648160807481</v>
      </c>
      <c r="L96" s="16">
        <v>-0.54068540366024065</v>
      </c>
      <c r="M96" s="16">
        <v>0.70909152519323393</v>
      </c>
      <c r="N9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-72.911122157905737</v>
      </c>
    </row>
    <row r="97" spans="1:14">
      <c r="A97" s="13"/>
      <c r="B97" s="3">
        <v>96</v>
      </c>
      <c r="C97" s="4" t="s">
        <v>91</v>
      </c>
      <c r="D97" s="16">
        <v>-0.7813797115404425</v>
      </c>
      <c r="E97" s="16">
        <v>-2.5921736448897645</v>
      </c>
      <c r="F97" s="16">
        <v>0.30638751161663036</v>
      </c>
      <c r="G97" s="16">
        <v>-0.78526931767008956</v>
      </c>
      <c r="H97" s="16">
        <v>-0.24163353598493584</v>
      </c>
      <c r="I97" s="16">
        <v>-0.38220074140478411</v>
      </c>
      <c r="J97" s="16">
        <v>-0.92964719898604753</v>
      </c>
      <c r="K97" s="16">
        <v>-0.32351742826796037</v>
      </c>
      <c r="L97" s="16">
        <v>-1.5334627501552931E-2</v>
      </c>
      <c r="M97" s="16">
        <v>-0.77039188238944578</v>
      </c>
      <c r="N9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-78.13862141897765</v>
      </c>
    </row>
    <row r="98" spans="1:14">
      <c r="A98" s="13"/>
      <c r="B98" s="3">
        <v>97</v>
      </c>
      <c r="C98" s="4" t="s">
        <v>93</v>
      </c>
      <c r="D98" s="16">
        <v>-0.7813797115404425</v>
      </c>
      <c r="E98" s="16">
        <v>-1.3778187421383217</v>
      </c>
      <c r="F98" s="16">
        <v>-0.71641381906834167</v>
      </c>
      <c r="G98" s="16">
        <v>2.7303967134786642E-2</v>
      </c>
      <c r="H98" s="16">
        <v>-0.78168548165381491</v>
      </c>
      <c r="I98" s="16">
        <v>-1.0375804573565819</v>
      </c>
      <c r="J98" s="16">
        <v>-0.68625546777546853</v>
      </c>
      <c r="K98" s="16">
        <v>-1.7546771807921164</v>
      </c>
      <c r="L98" s="16">
        <v>-0.85189863518902864</v>
      </c>
      <c r="M98" s="16">
        <v>-0.52928031451917323</v>
      </c>
      <c r="N9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-81.573504918518992</v>
      </c>
    </row>
    <row r="99" spans="1:14">
      <c r="A99" s="13"/>
      <c r="B99" s="3">
        <v>98</v>
      </c>
      <c r="C99" s="4" t="s">
        <v>89</v>
      </c>
      <c r="D99" s="16">
        <v>-1.0546072577326893</v>
      </c>
      <c r="E99" s="16">
        <v>-1.3948671180247105E-2</v>
      </c>
      <c r="F99" s="16">
        <v>-0.97619014003933868</v>
      </c>
      <c r="G99" s="16">
        <v>-0.52795444414854531</v>
      </c>
      <c r="H99" s="16">
        <v>-1.0345039170037074</v>
      </c>
      <c r="I99" s="16">
        <v>-1.1879609020811659</v>
      </c>
      <c r="J99" s="16">
        <v>-1.0724058105614831</v>
      </c>
      <c r="K99" s="16">
        <v>-4.3562494221568784E-2</v>
      </c>
      <c r="L99" s="16">
        <v>-0.50456753779933128</v>
      </c>
      <c r="M99" s="16">
        <v>-0.64769605495250226</v>
      </c>
      <c r="N9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-81.859125623286175</v>
      </c>
    </row>
    <row r="100" spans="1:14">
      <c r="A100" s="13"/>
      <c r="B100" s="3">
        <v>99</v>
      </c>
      <c r="C100" s="4" t="s">
        <v>46</v>
      </c>
      <c r="D100" s="16">
        <v>-1.0546072577326893</v>
      </c>
      <c r="E100" s="16">
        <v>0.18297374548215123</v>
      </c>
      <c r="F100" s="16">
        <v>-1.025101999636387</v>
      </c>
      <c r="G100" s="16">
        <v>-1.062221378907751</v>
      </c>
      <c r="H100" s="16">
        <v>-0.35017338781054397</v>
      </c>
      <c r="I100" s="16">
        <v>-1.1013339792301109</v>
      </c>
      <c r="J100" s="16">
        <v>-0.94743351780528196</v>
      </c>
      <c r="K100" s="16">
        <v>-1.3190522385764305</v>
      </c>
      <c r="L100" s="16">
        <v>-0.38079603700324899</v>
      </c>
      <c r="M100" s="16">
        <v>-0.80605927408623168</v>
      </c>
      <c r="N10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-82.535015491421674</v>
      </c>
    </row>
    <row r="101" spans="1:14">
      <c r="A101" s="13"/>
      <c r="B101" s="3">
        <v>100</v>
      </c>
      <c r="C101" s="4" t="s">
        <v>114</v>
      </c>
      <c r="D101" s="16">
        <v>-1.0546072577326893</v>
      </c>
      <c r="E101" s="16">
        <v>1.8859879784699076</v>
      </c>
      <c r="F101" s="16">
        <v>-0.50772321812092958</v>
      </c>
      <c r="G101" s="16">
        <v>-2.2395497826694832</v>
      </c>
      <c r="H101" s="16">
        <v>-2.1371099727443359</v>
      </c>
      <c r="I101" s="16">
        <v>-1.7557403589700999</v>
      </c>
      <c r="J101" s="16">
        <v>-5.5777271735757486E-2</v>
      </c>
      <c r="K101" s="16">
        <v>-0.7541207573168951</v>
      </c>
      <c r="L101" s="16">
        <v>-2.0557799110983255</v>
      </c>
      <c r="M101" s="16">
        <v>-0.24536787661275702</v>
      </c>
      <c r="N10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-83.526707980488467</v>
      </c>
    </row>
    <row r="102" spans="1:14">
      <c r="A102" s="13"/>
      <c r="B102" s="3">
        <v>101</v>
      </c>
      <c r="C102" s="4" t="s">
        <v>134</v>
      </c>
      <c r="D102" s="16">
        <v>-1.0546072577326893</v>
      </c>
      <c r="E102" s="16">
        <v>-0.17805068506557559</v>
      </c>
      <c r="F102" s="16">
        <v>-0.71260956332190328</v>
      </c>
      <c r="G102" s="16">
        <v>-0.31736253450328128</v>
      </c>
      <c r="H102" s="16">
        <v>-1.5163149665710409</v>
      </c>
      <c r="I102" s="16">
        <v>-0.75531295593179792</v>
      </c>
      <c r="J102" s="16">
        <v>-1.513319292869878</v>
      </c>
      <c r="K102" s="16">
        <v>-0.39884162576923193</v>
      </c>
      <c r="L102" s="16">
        <v>-1.1659670339795485</v>
      </c>
      <c r="M102" s="16">
        <v>-1.1013852773356192</v>
      </c>
      <c r="N10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-86.066214959382336</v>
      </c>
    </row>
    <row r="103" spans="1:14">
      <c r="A103" s="13"/>
      <c r="B103" s="3">
        <v>102</v>
      </c>
      <c r="C103" s="4" t="s">
        <v>125</v>
      </c>
      <c r="D103" s="16">
        <v>-1.7376761232133053</v>
      </c>
      <c r="E103" s="16">
        <v>1.6197780448337067</v>
      </c>
      <c r="F103" s="16">
        <v>-0.61967703008751007</v>
      </c>
      <c r="G103" s="16">
        <v>-1.2576903968635913</v>
      </c>
      <c r="H103" s="16">
        <v>-0.93522966228516347</v>
      </c>
      <c r="I103" s="16">
        <v>-0.61742365925877107</v>
      </c>
      <c r="J103" s="16">
        <v>-0.44988465188827187</v>
      </c>
      <c r="K103" s="16">
        <v>-1.3190522385764305</v>
      </c>
      <c r="L103" s="16">
        <v>-1.4276431135172858</v>
      </c>
      <c r="M103" s="16">
        <v>-0.3623569213782149</v>
      </c>
      <c r="N10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-87.958632603568688</v>
      </c>
    </row>
    <row r="104" spans="1:14">
      <c r="A104" s="13"/>
      <c r="B104" s="3">
        <v>103</v>
      </c>
      <c r="C104" s="4" t="s">
        <v>113</v>
      </c>
      <c r="D104" s="16">
        <v>-1.7376761232133053</v>
      </c>
      <c r="E104" s="16">
        <v>-1.8500678709861054</v>
      </c>
      <c r="F104" s="16">
        <v>-0.36750922060938657</v>
      </c>
      <c r="G104" s="16">
        <v>-8.7810581545904015E-2</v>
      </c>
      <c r="H104" s="16">
        <v>0.40960557496871297</v>
      </c>
      <c r="I104" s="16">
        <v>6.3911689007949843E-2</v>
      </c>
      <c r="J104" s="16">
        <v>-0.51634931694962238</v>
      </c>
      <c r="K104" s="16">
        <v>-0.23187298797474723</v>
      </c>
      <c r="L104" s="16">
        <v>-0.36180917471273144</v>
      </c>
      <c r="M104" s="16">
        <v>0.60208935010287612</v>
      </c>
      <c r="N10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-92.332364732442201</v>
      </c>
    </row>
    <row r="105" spans="1:14">
      <c r="A105" s="13"/>
      <c r="B105" s="3">
        <v>104</v>
      </c>
      <c r="C105" s="4" t="s">
        <v>95</v>
      </c>
      <c r="D105" s="16">
        <v>-1.6010623501171819</v>
      </c>
      <c r="E105" s="16">
        <v>0.71904032417422892</v>
      </c>
      <c r="F105" s="16">
        <v>-1.1712941133209021</v>
      </c>
      <c r="G105" s="16">
        <v>-0.5234401481218518</v>
      </c>
      <c r="H105" s="16">
        <v>-0.67182197309862646</v>
      </c>
      <c r="I105" s="16">
        <v>-0.92078011193942999</v>
      </c>
      <c r="J105" s="16">
        <v>-0.78595246536749463</v>
      </c>
      <c r="K105" s="16">
        <v>-1.3278400616182455</v>
      </c>
      <c r="L105" s="16">
        <v>-1.2087945429055285</v>
      </c>
      <c r="M105" s="16">
        <v>-0.7661117953858313</v>
      </c>
      <c r="N10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-94.932164620805153</v>
      </c>
    </row>
    <row r="106" spans="1:14">
      <c r="A106" s="13"/>
      <c r="B106" s="3">
        <v>105</v>
      </c>
      <c r="C106" s="4" t="s">
        <v>126</v>
      </c>
      <c r="D106" s="16">
        <v>-1.6010623501171819</v>
      </c>
      <c r="E106" s="16">
        <v>-0.21087108784264286</v>
      </c>
      <c r="F106" s="16">
        <v>-1.3827020398014842</v>
      </c>
      <c r="G106" s="16">
        <v>-1.7838993132150923E-2</v>
      </c>
      <c r="H106" s="16">
        <v>-0.49577562806440867</v>
      </c>
      <c r="I106" s="16">
        <v>-0.69042387514449122</v>
      </c>
      <c r="J106" s="16">
        <v>-0.93994454146034123</v>
      </c>
      <c r="K106" s="16">
        <v>-1.0767594032806742</v>
      </c>
      <c r="L106" s="16">
        <v>0.3130096075976268</v>
      </c>
      <c r="M106" s="16">
        <v>0.47226004432657587</v>
      </c>
      <c r="N10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-95.274451839694052</v>
      </c>
    </row>
    <row r="107" spans="1:14">
      <c r="A107" s="13"/>
      <c r="B107" s="3">
        <v>106</v>
      </c>
      <c r="C107" s="4" t="s">
        <v>129</v>
      </c>
      <c r="D107" s="16">
        <v>-1.6010623501171819</v>
      </c>
      <c r="E107" s="16">
        <v>-0.93474330464793054</v>
      </c>
      <c r="F107" s="16">
        <v>-0.459354823630513</v>
      </c>
      <c r="G107" s="16">
        <v>-1.3089276567665651</v>
      </c>
      <c r="H107" s="16">
        <v>-0.64137786831827337</v>
      </c>
      <c r="I107" s="16">
        <v>-0.31082275253874703</v>
      </c>
      <c r="J107" s="16">
        <v>-0.20742904272081092</v>
      </c>
      <c r="K107" s="16">
        <v>-0.22308516493293221</v>
      </c>
      <c r="L107" s="16">
        <v>-1.2259255464759202</v>
      </c>
      <c r="M107" s="16">
        <v>0.32531039053581773</v>
      </c>
      <c r="N10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-101.44745829763107</v>
      </c>
    </row>
    <row r="108" spans="1:14">
      <c r="A108" s="13"/>
      <c r="B108" s="3">
        <v>107</v>
      </c>
      <c r="C108" s="4" t="s">
        <v>105</v>
      </c>
      <c r="D108" s="16">
        <v>-1.6010623501171819</v>
      </c>
      <c r="E108" s="16">
        <v>-1.5772026890082447E-2</v>
      </c>
      <c r="F108" s="16">
        <v>-1.2625962512353952</v>
      </c>
      <c r="G108" s="16">
        <v>-1.2998990647131774</v>
      </c>
      <c r="H108" s="16">
        <v>-0.25089913309199996</v>
      </c>
      <c r="I108" s="16">
        <v>-1.1414029866162734</v>
      </c>
      <c r="J108" s="16">
        <v>-0.40167436666771483</v>
      </c>
      <c r="K108" s="16">
        <v>-1.8802175099609022</v>
      </c>
      <c r="L108" s="16">
        <v>0.51001614865713407</v>
      </c>
      <c r="M108" s="16">
        <v>-0.17260639755131404</v>
      </c>
      <c r="N10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-105.38081464943238</v>
      </c>
    </row>
    <row r="109" spans="1:14">
      <c r="A109" s="13"/>
      <c r="B109" s="3">
        <v>108</v>
      </c>
      <c r="C109" s="4" t="s">
        <v>132</v>
      </c>
      <c r="D109" s="16">
        <v>-1.7376761232133053</v>
      </c>
      <c r="E109" s="16">
        <v>1.8112303943665913</v>
      </c>
      <c r="F109" s="16">
        <v>-0.50826668322756297</v>
      </c>
      <c r="G109" s="16">
        <v>-1.2050988481526088</v>
      </c>
      <c r="H109" s="16">
        <v>-2.648041470362442</v>
      </c>
      <c r="I109" s="16">
        <v>-1.3149812777223187</v>
      </c>
      <c r="J109" s="16">
        <v>-0.90483996484343088</v>
      </c>
      <c r="K109" s="16">
        <v>-0.87966108648568075</v>
      </c>
      <c r="L109" s="16">
        <v>-1.6489185763015155</v>
      </c>
      <c r="M109" s="16">
        <v>-1.599302065422751</v>
      </c>
      <c r="N10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-107.06132215749774</v>
      </c>
    </row>
    <row r="110" spans="1:14">
      <c r="A110" s="13"/>
      <c r="B110" s="3">
        <v>109</v>
      </c>
      <c r="C110" s="4" t="s">
        <v>78</v>
      </c>
      <c r="D110" s="16">
        <v>-1.7376761232133053</v>
      </c>
      <c r="E110" s="16">
        <v>-0.20722437642296698</v>
      </c>
      <c r="F110" s="16">
        <v>-2.1239884452501023</v>
      </c>
      <c r="G110" s="16">
        <v>-1.0319755955289034</v>
      </c>
      <c r="H110" s="16">
        <v>-4.0437713088687197E-2</v>
      </c>
      <c r="I110" s="16">
        <v>-0.91477787196660398</v>
      </c>
      <c r="J110" s="16">
        <v>0.86817518482132516</v>
      </c>
      <c r="K110" s="16">
        <v>-0.94243125107007353</v>
      </c>
      <c r="L110" s="16">
        <v>0.17596157903449061</v>
      </c>
      <c r="M110" s="16">
        <v>-1.7162911101882088</v>
      </c>
      <c r="N11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-107.65030276142495</v>
      </c>
    </row>
    <row r="111" spans="1:14">
      <c r="A111" s="13"/>
      <c r="B111" s="3">
        <v>110</v>
      </c>
      <c r="C111" s="4" t="s">
        <v>108</v>
      </c>
      <c r="D111" s="16">
        <v>-1.0546072577326893</v>
      </c>
      <c r="E111" s="16">
        <v>-1.0423212915283142</v>
      </c>
      <c r="F111" s="16">
        <v>-1.3185731572186854</v>
      </c>
      <c r="G111" s="16">
        <v>-1.8032430716895316</v>
      </c>
      <c r="H111" s="16">
        <v>-0.93655331901474381</v>
      </c>
      <c r="I111" s="16">
        <v>-1.73140695367486</v>
      </c>
      <c r="J111" s="16">
        <v>-6.6542675231609533E-2</v>
      </c>
      <c r="K111" s="16">
        <v>-0.87966108648568075</v>
      </c>
      <c r="L111" s="16">
        <v>0.41393977029985285</v>
      </c>
      <c r="M111" s="16">
        <v>-0.17260639755131404</v>
      </c>
      <c r="N11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-108.16700257218187</v>
      </c>
    </row>
    <row r="112" spans="1:14">
      <c r="A112" s="13"/>
      <c r="B112" s="3">
        <v>111</v>
      </c>
      <c r="C112" s="4" t="s">
        <v>79</v>
      </c>
      <c r="D112" s="16">
        <v>-1.7376761232133053</v>
      </c>
      <c r="E112" s="16">
        <v>2.0063294553191517</v>
      </c>
      <c r="F112" s="16">
        <v>-2.7283216438269831</v>
      </c>
      <c r="G112" s="16">
        <v>-1.3592620574642007</v>
      </c>
      <c r="H112" s="16">
        <v>-0.4732734636615385</v>
      </c>
      <c r="I112" s="16">
        <v>-1.174334195115831</v>
      </c>
      <c r="J112" s="16">
        <v>-0.53553981883353319</v>
      </c>
      <c r="K112" s="16">
        <v>-1.403164259119517</v>
      </c>
      <c r="L112" s="16">
        <v>-0.97324324381263849</v>
      </c>
      <c r="M112" s="16">
        <v>-2.3711444217411977</v>
      </c>
      <c r="N112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-109.95027480812658</v>
      </c>
    </row>
    <row r="113" spans="1:14">
      <c r="A113" s="13"/>
      <c r="B113" s="3">
        <v>112</v>
      </c>
      <c r="C113" s="4" t="s">
        <v>135</v>
      </c>
      <c r="D113" s="16">
        <v>-1.7376761232133053</v>
      </c>
      <c r="E113" s="16">
        <v>-0.27468853768693685</v>
      </c>
      <c r="F113" s="16">
        <v>-1.9136674489827903</v>
      </c>
      <c r="G113" s="16">
        <v>5.1455450877598084E-2</v>
      </c>
      <c r="H113" s="16">
        <v>-7.7500101516942838E-2</v>
      </c>
      <c r="I113" s="16">
        <v>-1.2500921969350118</v>
      </c>
      <c r="J113" s="16">
        <v>-0.91888179549019489</v>
      </c>
      <c r="K113" s="16">
        <v>-1.2989657859094252</v>
      </c>
      <c r="L113" s="16">
        <v>-0.77809256147325623</v>
      </c>
      <c r="M113" s="16">
        <v>-1.3482036278773784</v>
      </c>
      <c r="N113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-112.50281664854896</v>
      </c>
    </row>
    <row r="114" spans="1:14">
      <c r="A114" s="13"/>
      <c r="B114" s="3">
        <v>113</v>
      </c>
      <c r="C114" s="4" t="s">
        <v>130</v>
      </c>
      <c r="D114" s="16">
        <v>-1.7376761232133053</v>
      </c>
      <c r="E114" s="16">
        <v>1.8786945556305612</v>
      </c>
      <c r="F114" s="16">
        <v>-1.6408479654525796</v>
      </c>
      <c r="G114" s="16">
        <v>-2.3487957465154716</v>
      </c>
      <c r="H114" s="16">
        <v>-0.36340995510634999</v>
      </c>
      <c r="I114" s="16">
        <v>-2.5316515424843202</v>
      </c>
      <c r="J114" s="16">
        <v>-0.17419671019013536</v>
      </c>
      <c r="K114" s="16">
        <v>-2.2606047073423228</v>
      </c>
      <c r="L114" s="16">
        <v>-0.65446381904026119</v>
      </c>
      <c r="M114" s="16">
        <v>-1.2240811047725626</v>
      </c>
      <c r="N114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-117.06286562687856</v>
      </c>
    </row>
    <row r="115" spans="1:14">
      <c r="A115" s="13"/>
      <c r="B115" s="3">
        <v>114</v>
      </c>
      <c r="C115" s="4" t="s">
        <v>102</v>
      </c>
      <c r="D115" s="16">
        <v>-1.7376761232133053</v>
      </c>
      <c r="E115" s="16">
        <v>-8.4786040507358953E-3</v>
      </c>
      <c r="F115" s="16">
        <v>5.9654353204847001E-2</v>
      </c>
      <c r="G115" s="16">
        <v>-2.2621212628029519</v>
      </c>
      <c r="H115" s="16">
        <v>-0.34223144743306017</v>
      </c>
      <c r="I115" s="16">
        <v>-2.0827813261381256</v>
      </c>
      <c r="J115" s="16">
        <v>-0.77191063472072985</v>
      </c>
      <c r="K115" s="16">
        <v>-1.7584433906671801</v>
      </c>
      <c r="L115" s="16">
        <v>-0.97567013598511099</v>
      </c>
      <c r="M115" s="16">
        <v>-1.8575339813074814</v>
      </c>
      <c r="N115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-120.50767450398715</v>
      </c>
    </row>
    <row r="116" spans="1:14">
      <c r="A116" s="13"/>
      <c r="B116" s="3">
        <v>115</v>
      </c>
      <c r="C116" s="4" t="s">
        <v>128</v>
      </c>
      <c r="D116" s="16">
        <v>-1.7376761232133053</v>
      </c>
      <c r="E116" s="16">
        <v>2.2518443016493424E-2</v>
      </c>
      <c r="F116" s="16">
        <v>-1.5267202930594639</v>
      </c>
      <c r="G116" s="16">
        <v>-0.64081184481588915</v>
      </c>
      <c r="H116" s="16">
        <v>-1.0345039170037074</v>
      </c>
      <c r="I116" s="16">
        <v>-1.2148898706078977</v>
      </c>
      <c r="J116" s="16">
        <v>-0.85194906940728599</v>
      </c>
      <c r="K116" s="16">
        <v>-1.8011271025845677</v>
      </c>
      <c r="L116" s="16">
        <v>-1.5538415064858406</v>
      </c>
      <c r="M116" s="16">
        <v>-0.72901770802117416</v>
      </c>
      <c r="N116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-121.97872923549733</v>
      </c>
    </row>
    <row r="117" spans="1:14">
      <c r="A117" s="13"/>
      <c r="B117" s="3">
        <v>116</v>
      </c>
      <c r="C117" s="4" t="s">
        <v>117</v>
      </c>
      <c r="D117" s="16">
        <v>-1.6010623501171819</v>
      </c>
      <c r="E117" s="16">
        <v>-0.28562867194595926</v>
      </c>
      <c r="F117" s="16">
        <v>-1.5538935483911582</v>
      </c>
      <c r="G117" s="16">
        <v>-1.7603572594359407</v>
      </c>
      <c r="H117" s="16">
        <v>-0.92728772190767961</v>
      </c>
      <c r="I117" s="16">
        <v>-2.056339025717298</v>
      </c>
      <c r="J117" s="16">
        <v>-1.5493599915299059</v>
      </c>
      <c r="K117" s="16">
        <v>-1.8551094441271456</v>
      </c>
      <c r="L117" s="16">
        <v>-1.7427108208494115</v>
      </c>
      <c r="M117" s="16">
        <v>-1.599302065422751</v>
      </c>
      <c r="N117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-143.43451535653469</v>
      </c>
    </row>
    <row r="118" spans="1:14">
      <c r="A118" s="13"/>
      <c r="B118" s="3">
        <v>117</v>
      </c>
      <c r="C118" s="4" t="s">
        <v>137</v>
      </c>
      <c r="D118" s="16">
        <v>-2.4207449886939214</v>
      </c>
      <c r="E118" s="16">
        <v>0.42548005489047197</v>
      </c>
      <c r="F118" s="16">
        <v>-2.1104018175842554</v>
      </c>
      <c r="G118" s="16">
        <v>-1.3676135051135838</v>
      </c>
      <c r="H118" s="16">
        <v>-0.41106159737125103</v>
      </c>
      <c r="I118" s="16">
        <v>-0.98242473868737157</v>
      </c>
      <c r="J118" s="16">
        <v>-0.77705930595787676</v>
      </c>
      <c r="K118" s="16">
        <v>-1.9555417074621737</v>
      </c>
      <c r="L118" s="16">
        <v>-1.2544772190932401</v>
      </c>
      <c r="M118" s="16">
        <v>-2.272702420658069</v>
      </c>
      <c r="N118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-150.13287856274485</v>
      </c>
    </row>
    <row r="119" spans="1:14">
      <c r="A119" s="13"/>
      <c r="B119" s="3">
        <v>118</v>
      </c>
      <c r="C119" s="4" t="s">
        <v>123</v>
      </c>
      <c r="D119" s="16">
        <v>-2.4207449886939214</v>
      </c>
      <c r="E119" s="16">
        <v>-0.728704109436349</v>
      </c>
      <c r="F119" s="16">
        <v>-1.7799750327508541</v>
      </c>
      <c r="G119" s="16">
        <v>-0.28711675112443363</v>
      </c>
      <c r="H119" s="16">
        <v>-0.7168263019043668</v>
      </c>
      <c r="I119" s="16">
        <v>-1.0932228441316976</v>
      </c>
      <c r="J119" s="16">
        <v>-2.098863630839944</v>
      </c>
      <c r="K119" s="16">
        <v>-1.6329030614983946</v>
      </c>
      <c r="L119" s="16">
        <v>-1.8893236597393499</v>
      </c>
      <c r="M119" s="16">
        <v>-1.599302065422751</v>
      </c>
      <c r="N119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-161.20271353166839</v>
      </c>
    </row>
    <row r="120" spans="1:14">
      <c r="A120" s="13"/>
      <c r="B120" s="3">
        <v>119</v>
      </c>
      <c r="C120" s="4" t="s">
        <v>136</v>
      </c>
      <c r="D120" s="16">
        <v>-2.4207449886939214</v>
      </c>
      <c r="E120" s="16">
        <v>0.21397079254937795</v>
      </c>
      <c r="F120" s="16">
        <v>-1.6033488730948415</v>
      </c>
      <c r="G120" s="16">
        <v>-1.2012616965299194</v>
      </c>
      <c r="H120" s="16">
        <v>-1.218492202415409</v>
      </c>
      <c r="I120" s="16">
        <v>-1.3446680321825113</v>
      </c>
      <c r="J120" s="16">
        <v>-1.9598495074369788</v>
      </c>
      <c r="K120" s="16">
        <v>-2.7213377153917664</v>
      </c>
      <c r="L120" s="16">
        <v>-1.751276322634608</v>
      </c>
      <c r="M120" s="16">
        <v>-0.93588857986253293</v>
      </c>
      <c r="N120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-164.84201319001437</v>
      </c>
    </row>
    <row r="121" spans="1:14">
      <c r="A121" s="13"/>
      <c r="B121" s="3">
        <v>120</v>
      </c>
      <c r="C121" s="7" t="s">
        <v>131</v>
      </c>
      <c r="D121" s="16">
        <v>-2.4207449886939214</v>
      </c>
      <c r="E121" s="16">
        <v>-2.6712161149104865E-2</v>
      </c>
      <c r="F121" s="16">
        <v>-2.287027977240268</v>
      </c>
      <c r="G121" s="16">
        <v>-2.2433869342921726</v>
      </c>
      <c r="H121" s="16">
        <v>-0.6824112269352709</v>
      </c>
      <c r="I121" s="16">
        <v>-1.8611851152494736</v>
      </c>
      <c r="J121" s="16">
        <v>-0.84586427612702109</v>
      </c>
      <c r="K121" s="16">
        <v>-2.4489152010955011</v>
      </c>
      <c r="L121" s="16">
        <v>-1.1445532795165585</v>
      </c>
      <c r="M121" s="16">
        <v>-2.3226367690335694</v>
      </c>
      <c r="N121" s="14">
        <f>Table1[[#This Row],[WL]]*Weighting!$B$3+Table1[[#This Row],[SOS]]*Weighting!$C$3+Table1[[#This Row],[PED]]*Weighting!$D$3+Table1[[#This Row],[RD]]*Weighting!$E$3+Table1[[#This Row],[3DO]]*Weighting!$F$3+Table1[[#This Row],[TD]]*Weighting!$G$3+Table1[[#This Row],[PEO]]*Weighting!$H$3+Table1[[#This Row],[OPPG]]*Weighting!$I$3+Table1[[#This Row],[TO]]*Weighting!$J$3+Table1[[#This Row],[3DD]]*Weighting!$K$3</f>
        <v>-177.22421991832161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121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2.75"/>
  <cols>
    <col min="1" max="1" width="9.140625" style="1"/>
    <col min="2" max="2" width="19" style="1" bestFit="1" customWidth="1"/>
    <col min="3" max="3" width="6" style="1" customWidth="1"/>
    <col min="4" max="4" width="7.140625" style="1" customWidth="1"/>
    <col min="5" max="5" width="7" style="1" customWidth="1"/>
    <col min="6" max="6" width="5.7109375" style="1" customWidth="1"/>
    <col min="7" max="7" width="6.85546875" style="1" customWidth="1"/>
    <col min="8" max="8" width="5.42578125" style="1" customWidth="1"/>
    <col min="9" max="9" width="7.140625" style="1" customWidth="1"/>
    <col min="10" max="10" width="6.7109375" style="1" customWidth="1"/>
    <col min="11" max="11" width="8.5703125" style="1" customWidth="1"/>
    <col min="12" max="12" width="5.5703125" style="1" customWidth="1"/>
    <col min="13" max="13" width="6.7109375" style="1" customWidth="1"/>
    <col min="14" max="14" width="9" style="2" customWidth="1"/>
    <col min="15" max="15" width="9.5703125" style="2" customWidth="1"/>
    <col min="16" max="16" width="9.140625" style="1"/>
    <col min="17" max="17" width="9.7109375" style="1" customWidth="1"/>
    <col min="18" max="18" width="12.5703125" style="1" bestFit="1" customWidth="1"/>
    <col min="19" max="16384" width="9.140625" style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T1"/>
    </row>
    <row r="2" spans="1:26">
      <c r="A2" s="3">
        <v>1</v>
      </c>
      <c r="B2" s="4" t="s">
        <v>30</v>
      </c>
      <c r="C2" s="5">
        <f>VLOOKUP(B2,[1]WL!$B$2:$Q$121,14,FALSE)</f>
        <v>1</v>
      </c>
      <c r="D2" s="5">
        <f>VLOOKUP(B2,[1]SOS!$AC$4:$AG$123,5,FALSE)</f>
        <v>27</v>
      </c>
      <c r="E2" s="5">
        <f>VLOOKUP(B2,[1]PED!$B$2:$R$121,16,FALSE)</f>
        <v>47</v>
      </c>
      <c r="F2" s="5">
        <f>VLOOKUP(B2,[1]RD!$B$2:$R$121,11,FALSE)</f>
        <v>3</v>
      </c>
      <c r="G2" s="5">
        <f>VLOOKUP(B2,'[1]3DO'!$B$2:$Q$121,5,FALSE)</f>
        <v>28</v>
      </c>
      <c r="H2" s="5">
        <f>VLOOKUP(B2,[1]TD!$B$2:$Q$121,11,FALSE)</f>
        <v>2</v>
      </c>
      <c r="I2" s="5">
        <f>VLOOKUP(B2,[1]PEO!$B$2:$R$121,16,FALSE)</f>
        <v>1</v>
      </c>
      <c r="J2" s="5">
        <f>VLOOKUP(B2,[1]Exp!$B$2:$Q$121,3,FALSE)</f>
        <v>114</v>
      </c>
      <c r="K2" s="5">
        <f>VLOOKUP(B2,[1]OPPG!$B$2:$Q$121,15,FALSE)</f>
        <v>11</v>
      </c>
      <c r="L2" s="5">
        <f>VLOOKUP(B2,[1]TO!$B$2:$Q$121,11,FALSE)</f>
        <v>5</v>
      </c>
      <c r="M2" s="5">
        <f>VLOOKUP(B2,'[1]3DD'!$B$2:$Q$121,5,FALSE)</f>
        <v>20</v>
      </c>
      <c r="N2" s="2">
        <f>AVERAGE(C2:M2)</f>
        <v>23.545454545454547</v>
      </c>
      <c r="O2" s="2">
        <f>(SQRT((C2*[1]Weighting!$B$2)^2+(D2*[1]Weighting!$C$2)^2+(E2*[1]Weighting!$D$2)^2+(F2*[1]Weighting!$E$2)^2+(G2*[1]Weighting!$F$2)^2+(H2*[1]Weighting!$G$2)^2+(I2*[1]Weighting!$H$2)^2+(J2*[1]Weighting!$I$2)^2+(K2*[1]Weighting!$J$2)^2+(L2*[1]Weighting!$K$2)^2+(M2*[1]Weighting!$L$2)^2))/11</f>
        <v>56.35843084466358</v>
      </c>
      <c r="P2" s="6">
        <f>SUM(C2:M2)</f>
        <v>259</v>
      </c>
      <c r="Q2" s="6">
        <f>C2*[1]Weighting!$B$3+D2*[1]Weighting!$C$3+E2*[1]Weighting!$D$3+F2*[1]Weighting!$E$3+G2*[1]Weighting!$F$3+H2*[1]Weighting!$G$3+I2*[1]Weighting!$H$3+J2*[1]Weighting!$I$3+K2*[1]Weighting!$J$3+L2*[1]Weighting!$K$3+M2*[1]Weighting!$L$3</f>
        <v>1423.4567901234566</v>
      </c>
      <c r="R2" s="5">
        <f>VLOOKUP([1]!Ordinal[[#This Row],[Team]],[1]!BP[#Data],16,FALSE)</f>
        <v>141.59261965133965</v>
      </c>
      <c r="T2"/>
      <c r="Z2" s="1">
        <v>0</v>
      </c>
    </row>
    <row r="3" spans="1:26">
      <c r="A3" s="3">
        <v>2</v>
      </c>
      <c r="B3" s="4" t="s">
        <v>24</v>
      </c>
      <c r="C3" s="5">
        <f>VLOOKUP(B3,[1]WL!$B$2:$Q$121,14,FALSE)</f>
        <v>1</v>
      </c>
      <c r="D3" s="5">
        <f>VLOOKUP(B3,[1]SOS!$AC$4:$AG$123,5,FALSE)</f>
        <v>52</v>
      </c>
      <c r="E3" s="5">
        <f>VLOOKUP(B3,[1]PED!$B$2:$R$121,16,FALSE)</f>
        <v>15</v>
      </c>
      <c r="F3" s="5">
        <f>VLOOKUP(B3,[1]RD!$B$2:$R$121,11,FALSE)</f>
        <v>15</v>
      </c>
      <c r="G3" s="5">
        <f>VLOOKUP(B3,'[1]3DO'!$B$2:$Q$121,5,FALSE)</f>
        <v>5</v>
      </c>
      <c r="H3" s="5">
        <f>VLOOKUP(B3,[1]TD!$B$2:$Q$121,11,FALSE)</f>
        <v>1</v>
      </c>
      <c r="I3" s="5">
        <f>VLOOKUP(B3,[1]PEO!$B$2:$R$121,16,FALSE)</f>
        <v>21</v>
      </c>
      <c r="J3" s="5">
        <f>VLOOKUP(B3,[1]Exp!$B$2:$Q$121,3,FALSE)</f>
        <v>26</v>
      </c>
      <c r="K3" s="5">
        <f>VLOOKUP(B3,[1]OPPG!$B$2:$Q$121,15,FALSE)</f>
        <v>2</v>
      </c>
      <c r="L3" s="5">
        <f>VLOOKUP(B3,[1]TO!$B$2:$Q$121,11,FALSE)</f>
        <v>11</v>
      </c>
      <c r="M3" s="5">
        <f>VLOOKUP(B3,'[1]3DD'!$B$2:$Q$121,5,FALSE)</f>
        <v>1</v>
      </c>
      <c r="N3" s="2">
        <f>AVERAGE(C3:M3)</f>
        <v>13.636363636363637</v>
      </c>
      <c r="O3" s="2">
        <f>(SQRT((C3*[1]Weighting!$B$2)^2+(D3*[1]Weighting!$C$2)^2+(E3*[1]Weighting!$D$2)^2+(F3*[1]Weighting!$E$2)^2+(G3*[1]Weighting!$F$2)^2+(H3*[1]Weighting!$G$2)^2+(I3*[1]Weighting!$H$2)^2+(J3*[1]Weighting!$I$2)^2+(K3*[1]Weighting!$J$2)^2+(L3*[1]Weighting!$K$2)^2+(M3*[1]Weighting!$L$2)^2))/11</f>
        <v>73.544106066972375</v>
      </c>
      <c r="P3" s="6">
        <f>SUM(C3:M3)</f>
        <v>150</v>
      </c>
      <c r="Q3" s="6">
        <f>C3*[1]Weighting!$B$3+D3*[1]Weighting!$C$3+E3*[1]Weighting!$D$3+F3*[1]Weighting!$E$3+G3*[1]Weighting!$F$3+H3*[1]Weighting!$G$3+I3*[1]Weighting!$H$3+J3*[1]Weighting!$I$3+K3*[1]Weighting!$J$3+L3*[1]Weighting!$K$3+M3*[1]Weighting!$L$3</f>
        <v>1524.6913580246915</v>
      </c>
      <c r="R3" s="5">
        <f>VLOOKUP([1]!Ordinal[[#This Row],[Team]],[1]!BP[#Data],16,FALSE)</f>
        <v>138.80129396038157</v>
      </c>
      <c r="T3"/>
      <c r="Z3" s="1">
        <v>0</v>
      </c>
    </row>
    <row r="4" spans="1:26">
      <c r="A4" s="3">
        <v>3</v>
      </c>
      <c r="B4" s="4" t="s">
        <v>27</v>
      </c>
      <c r="C4" s="5">
        <f>VLOOKUP(B4,[1]WL!$B$2:$Q$121,14,FALSE)</f>
        <v>1</v>
      </c>
      <c r="D4" s="5">
        <f>VLOOKUP(B4,[1]SOS!$AC$4:$AG$123,5,FALSE)</f>
        <v>100</v>
      </c>
      <c r="E4" s="5">
        <f>VLOOKUP(B4,[1]PED!$B$2:$R$121,16,FALSE)</f>
        <v>3</v>
      </c>
      <c r="F4" s="5">
        <f>VLOOKUP(B4,[1]RD!$B$2:$R$121,11,FALSE)</f>
        <v>4</v>
      </c>
      <c r="G4" s="5">
        <f>VLOOKUP(B4,'[1]3DO'!$B$2:$Q$121,5,FALSE)</f>
        <v>54</v>
      </c>
      <c r="H4" s="5">
        <f>VLOOKUP(B4,[1]TD!$B$2:$Q$121,11,FALSE)</f>
        <v>3</v>
      </c>
      <c r="I4" s="5">
        <f>VLOOKUP(B4,[1]PEO!$B$2:$R$121,16,FALSE)</f>
        <v>10</v>
      </c>
      <c r="J4" s="5">
        <f>VLOOKUP(B4,[1]Exp!$B$2:$Q$121,3,FALSE)</f>
        <v>59</v>
      </c>
      <c r="K4" s="5">
        <f>VLOOKUP(B4,[1]OPPG!$B$2:$Q$121,15,FALSE)</f>
        <v>6</v>
      </c>
      <c r="L4" s="5">
        <f>VLOOKUP(B4,[1]TO!$B$2:$Q$121,11,FALSE)</f>
        <v>18</v>
      </c>
      <c r="M4" s="5">
        <f>VLOOKUP(B4,'[1]3DD'!$B$2:$Q$121,5,FALSE)</f>
        <v>12</v>
      </c>
      <c r="N4" s="2">
        <f>AVERAGE(C4:M4)</f>
        <v>24.545454545454547</v>
      </c>
      <c r="O4" s="2">
        <f>(SQRT((C4*[1]Weighting!$B$2)^2+(D4*[1]Weighting!$C$2)^2+(E4*[1]Weighting!$D$2)^2+(F4*[1]Weighting!$E$2)^2+(G4*[1]Weighting!$F$2)^2+(H4*[1]Weighting!$G$2)^2+(I4*[1]Weighting!$H$2)^2+(J4*[1]Weighting!$I$2)^2+(K4*[1]Weighting!$J$2)^2+(L4*[1]Weighting!$K$2)^2+(M4*[1]Weighting!$L$2)^2))/11</f>
        <v>140.83135685769759</v>
      </c>
      <c r="P4" s="6">
        <f>SUM(C4:M4)</f>
        <v>270</v>
      </c>
      <c r="Q4" s="6">
        <f>C4*[1]Weighting!$B$3+D4*[1]Weighting!$C$3+E4*[1]Weighting!$D$3+F4*[1]Weighting!$E$3+G4*[1]Weighting!$F$3+H4*[1]Weighting!$G$3+I4*[1]Weighting!$H$3+J4*[1]Weighting!$I$3+K4*[1]Weighting!$J$3+L4*[1]Weighting!$K$3+M4*[1]Weighting!$L$3</f>
        <v>2587.654320987654</v>
      </c>
      <c r="R4" s="5">
        <f>VLOOKUP([1]!Ordinal[[#This Row],[Team]],[1]!BP[#Data],16,FALSE)</f>
        <v>121.19608090002909</v>
      </c>
      <c r="T4"/>
      <c r="Z4" s="1">
        <v>0</v>
      </c>
    </row>
    <row r="5" spans="1:26">
      <c r="A5" s="3">
        <v>4</v>
      </c>
      <c r="B5" s="4" t="s">
        <v>33</v>
      </c>
      <c r="C5" s="5">
        <f>VLOOKUP(B5,[1]WL!$B$2:$Q$121,14,FALSE)</f>
        <v>1</v>
      </c>
      <c r="D5" s="5">
        <f>VLOOKUP(B5,[1]SOS!$AC$4:$AG$123,5,FALSE)</f>
        <v>70</v>
      </c>
      <c r="E5" s="5">
        <f>VLOOKUP(B5,[1]PED!$B$2:$R$121,16,FALSE)</f>
        <v>1</v>
      </c>
      <c r="F5" s="5">
        <f>VLOOKUP(B5,[1]RD!$B$2:$R$121,11,FALSE)</f>
        <v>57</v>
      </c>
      <c r="G5" s="5">
        <f>VLOOKUP(B5,'[1]3DO'!$B$2:$Q$121,5,FALSE)</f>
        <v>32</v>
      </c>
      <c r="H5" s="5">
        <f>VLOOKUP(B5,[1]TD!$B$2:$Q$121,11,FALSE)</f>
        <v>12</v>
      </c>
      <c r="I5" s="5">
        <f>VLOOKUP(B5,[1]PEO!$B$2:$R$121,16,FALSE)</f>
        <v>26</v>
      </c>
      <c r="J5" s="5">
        <f>VLOOKUP(B5,[1]Exp!$B$2:$Q$121,3,FALSE)</f>
        <v>32</v>
      </c>
      <c r="K5" s="5">
        <f>VLOOKUP(B5,[1]OPPG!$B$2:$Q$121,15,FALSE)</f>
        <v>4</v>
      </c>
      <c r="L5" s="5">
        <f>VLOOKUP(B5,[1]TO!$B$2:$Q$121,11,FALSE)</f>
        <v>7</v>
      </c>
      <c r="M5" s="5">
        <f>VLOOKUP(B5,'[1]3DD'!$B$2:$Q$121,5,FALSE)</f>
        <v>22</v>
      </c>
      <c r="N5" s="2">
        <f>AVERAGE(C5:M5)</f>
        <v>24</v>
      </c>
      <c r="O5" s="2">
        <f>(SQRT((C5*[1]Weighting!$B$2)^2+(D5*[1]Weighting!$C$2)^2+(E5*[1]Weighting!$D$2)^2+(F5*[1]Weighting!$E$2)^2+(G5*[1]Weighting!$F$2)^2+(H5*[1]Weighting!$G$2)^2+(I5*[1]Weighting!$H$2)^2+(J5*[1]Weighting!$I$2)^2+(K5*[1]Weighting!$J$2)^2+(L5*[1]Weighting!$K$2)^2+(M5*[1]Weighting!$L$2)^2))/11</f>
        <v>106.95739477717594</v>
      </c>
      <c r="P5" s="6">
        <f>SUM(C5:M5)</f>
        <v>264</v>
      </c>
      <c r="Q5" s="6">
        <f>C5*[1]Weighting!$B$3+D5*[1]Weighting!$C$3+E5*[1]Weighting!$D$3+F5*[1]Weighting!$E$3+G5*[1]Weighting!$F$3+H5*[1]Weighting!$G$3+I5*[1]Weighting!$H$3+J5*[1]Weighting!$I$3+K5*[1]Weighting!$J$3+L5*[1]Weighting!$K$3+M5*[1]Weighting!$L$3</f>
        <v>2486.4197530864194</v>
      </c>
      <c r="R5" s="5">
        <f>VLOOKUP([1]!Ordinal[[#This Row],[Team]],[1]!BP[#Data],16,FALSE)</f>
        <v>118.22258065011508</v>
      </c>
      <c r="T5"/>
      <c r="Z5" s="1">
        <v>0</v>
      </c>
    </row>
    <row r="6" spans="1:26">
      <c r="A6" s="3">
        <v>5</v>
      </c>
      <c r="B6" s="4" t="s">
        <v>41</v>
      </c>
      <c r="C6" s="5">
        <f>VLOOKUP(B6,[1]WL!$B$2:$Q$121,14,FALSE)</f>
        <v>1</v>
      </c>
      <c r="D6" s="5">
        <f>VLOOKUP(B6,[1]SOS!$AC$4:$AG$123,5,FALSE)</f>
        <v>36</v>
      </c>
      <c r="E6" s="5">
        <f>VLOOKUP(B6,[1]PED!$B$2:$R$121,16,FALSE)</f>
        <v>6</v>
      </c>
      <c r="F6" s="5">
        <f>VLOOKUP(B6,[1]RD!$B$2:$R$121,11,FALSE)</f>
        <v>40</v>
      </c>
      <c r="G6" s="5">
        <f>VLOOKUP(B6,'[1]3DO'!$B$2:$Q$121,5,FALSE)</f>
        <v>21</v>
      </c>
      <c r="H6" s="5">
        <f>VLOOKUP(B6,[1]TD!$B$2:$Q$121,11,FALSE)</f>
        <v>45</v>
      </c>
      <c r="I6" s="5">
        <f>VLOOKUP(B6,[1]PEO!$B$2:$R$121,16,FALSE)</f>
        <v>25</v>
      </c>
      <c r="J6" s="5">
        <f>VLOOKUP(B6,[1]Exp!$B$2:$Q$121,3,FALSE)</f>
        <v>38</v>
      </c>
      <c r="K6" s="5">
        <f>VLOOKUP(B6,[1]OPPG!$B$2:$Q$121,15,FALSE)</f>
        <v>20</v>
      </c>
      <c r="L6" s="5">
        <f>VLOOKUP(B6,[1]TO!$B$2:$Q$121,11,FALSE)</f>
        <v>1</v>
      </c>
      <c r="M6" s="5">
        <f>VLOOKUP(B6,'[1]3DD'!$B$2:$Q$121,5,FALSE)</f>
        <v>15</v>
      </c>
      <c r="N6" s="2">
        <f>AVERAGE(C6:M6)</f>
        <v>22.545454545454547</v>
      </c>
      <c r="O6" s="2">
        <f>(SQRT((C6*[1]Weighting!$B$2)^2+(D6*[1]Weighting!$C$2)^2+(E6*[1]Weighting!$D$2)^2+(F6*[1]Weighting!$E$2)^2+(G6*[1]Weighting!$F$2)^2+(H6*[1]Weighting!$G$2)^2+(I6*[1]Weighting!$H$2)^2+(J6*[1]Weighting!$I$2)^2+(K6*[1]Weighting!$J$2)^2+(L6*[1]Weighting!$K$2)^2+(M6*[1]Weighting!$L$2)^2))/11</f>
        <v>65.017734389349243</v>
      </c>
      <c r="P6" s="6">
        <f>SUM(C6:M6)</f>
        <v>248</v>
      </c>
      <c r="Q6" s="6">
        <f>C6*[1]Weighting!$B$3+D6*[1]Weighting!$C$3+E6*[1]Weighting!$D$3+F6*[1]Weighting!$E$3+G6*[1]Weighting!$F$3+H6*[1]Weighting!$G$3+I6*[1]Weighting!$H$3+J6*[1]Weighting!$I$3+K6*[1]Weighting!$J$3+L6*[1]Weighting!$K$3+M6*[1]Weighting!$L$3</f>
        <v>1923.4567901234568</v>
      </c>
      <c r="R6" s="5">
        <f>VLOOKUP([1]!Ordinal[[#This Row],[Team]],[1]!BP[#Data],16,FALSE)</f>
        <v>118.14172559634149</v>
      </c>
      <c r="T6"/>
      <c r="Z6" s="1">
        <v>0</v>
      </c>
    </row>
    <row r="7" spans="1:26">
      <c r="A7" s="3">
        <v>6</v>
      </c>
      <c r="B7" s="4" t="s">
        <v>48</v>
      </c>
      <c r="C7" s="5">
        <f>VLOOKUP(B7,[1]WL!$B$2:$Q$121,14,FALSE)</f>
        <v>1</v>
      </c>
      <c r="D7" s="5">
        <f>VLOOKUP(B7,[1]SOS!$AC$4:$AG$123,5,FALSE)</f>
        <v>107</v>
      </c>
      <c r="E7" s="5">
        <f>VLOOKUP(B7,[1]PED!$B$2:$R$121,16,FALSE)</f>
        <v>12</v>
      </c>
      <c r="F7" s="5">
        <f>VLOOKUP(B7,[1]RD!$B$2:$R$121,11,FALSE)</f>
        <v>18</v>
      </c>
      <c r="G7" s="5">
        <f>VLOOKUP(B7,'[1]3DO'!$B$2:$Q$121,5,FALSE)</f>
        <v>7</v>
      </c>
      <c r="H7" s="5">
        <f>VLOOKUP(B7,[1]TD!$B$2:$Q$121,11,FALSE)</f>
        <v>10</v>
      </c>
      <c r="I7" s="5">
        <f>VLOOKUP(B7,[1]PEO!$B$2:$R$121,16,FALSE)</f>
        <v>4</v>
      </c>
      <c r="J7" s="5">
        <f>VLOOKUP(B7,[1]Exp!$B$2:$Q$121,3,FALSE)</f>
        <v>14</v>
      </c>
      <c r="K7" s="5">
        <f>VLOOKUP(B7,[1]OPPG!$B$2:$Q$121,15,FALSE)</f>
        <v>15</v>
      </c>
      <c r="L7" s="5">
        <f>VLOOKUP(B7,[1]TO!$B$2:$Q$121,11,FALSE)</f>
        <v>29</v>
      </c>
      <c r="M7" s="5">
        <f>VLOOKUP(B7,'[1]3DD'!$B$2:$Q$121,5,FALSE)</f>
        <v>7</v>
      </c>
      <c r="N7" s="2">
        <f>AVERAGE(C7:M7)</f>
        <v>20.363636363636363</v>
      </c>
      <c r="O7" s="2">
        <f>(SQRT((C7*[1]Weighting!$B$2)^2+(D7*[1]Weighting!$C$2)^2+(E7*[1]Weighting!$D$2)^2+(F7*[1]Weighting!$E$2)^2+(G7*[1]Weighting!$F$2)^2+(H7*[1]Weighting!$G$2)^2+(I7*[1]Weighting!$H$2)^2+(J7*[1]Weighting!$I$2)^2+(K7*[1]Weighting!$J$2)^2+(L7*[1]Weighting!$K$2)^2+(M7*[1]Weighting!$L$2)^2))/11</f>
        <v>147.17418139545228</v>
      </c>
      <c r="P7" s="6">
        <f>SUM(C7:M7)</f>
        <v>224</v>
      </c>
      <c r="Q7" s="6">
        <f>C7*[1]Weighting!$B$3+D7*[1]Weighting!$C$3+E7*[1]Weighting!$D$3+F7*[1]Weighting!$E$3+G7*[1]Weighting!$F$3+H7*[1]Weighting!$G$3+I7*[1]Weighting!$H$3+J7*[1]Weighting!$I$3+K7*[1]Weighting!$J$3+L7*[1]Weighting!$K$3+M7*[1]Weighting!$L$3</f>
        <v>2618.5185185185187</v>
      </c>
      <c r="R7" s="5">
        <f>VLOOKUP([1]!Ordinal[[#This Row],[Team]],[1]!BP[#Data],16,FALSE)</f>
        <v>117.28445121930912</v>
      </c>
      <c r="T7"/>
      <c r="Z7" s="1">
        <v>0</v>
      </c>
    </row>
    <row r="8" spans="1:26">
      <c r="A8" s="3">
        <v>7</v>
      </c>
      <c r="B8" s="4" t="s">
        <v>101</v>
      </c>
      <c r="C8" s="5">
        <f>VLOOKUP(B8,[1]WL!$B$2:$Q$121,14,FALSE)</f>
        <v>1</v>
      </c>
      <c r="D8" s="5">
        <f>VLOOKUP(B8,[1]SOS!$AC$4:$AG$123,5,FALSE)</f>
        <v>72</v>
      </c>
      <c r="E8" s="5">
        <f>VLOOKUP(B8,[1]PED!$B$2:$R$121,16,FALSE)</f>
        <v>19</v>
      </c>
      <c r="F8" s="5">
        <f>VLOOKUP(B8,[1]RD!$B$2:$R$121,11,FALSE)</f>
        <v>45</v>
      </c>
      <c r="G8" s="5">
        <f>VLOOKUP(B8,'[1]3DO'!$B$2:$Q$121,5,FALSE)</f>
        <v>1</v>
      </c>
      <c r="H8" s="5">
        <f>VLOOKUP(B8,[1]TD!$B$2:$Q$121,11,FALSE)</f>
        <v>69</v>
      </c>
      <c r="I8" s="5">
        <f>VLOOKUP(B8,[1]PEO!$B$2:$R$121,16,FALSE)</f>
        <v>24</v>
      </c>
      <c r="J8" s="5">
        <f>VLOOKUP(B8,[1]Exp!$B$2:$Q$121,3,FALSE)</f>
        <v>66</v>
      </c>
      <c r="K8" s="5">
        <f>VLOOKUP(B8,[1]OPPG!$B$2:$Q$121,15,FALSE)</f>
        <v>31</v>
      </c>
      <c r="L8" s="5">
        <f>VLOOKUP(B8,[1]TO!$B$2:$Q$121,11,FALSE)</f>
        <v>2</v>
      </c>
      <c r="M8" s="5">
        <f>VLOOKUP(B8,'[1]3DD'!$B$2:$Q$121,5,FALSE)</f>
        <v>59</v>
      </c>
      <c r="N8" s="2">
        <f>AVERAGE(C8:M8)</f>
        <v>35.363636363636367</v>
      </c>
      <c r="O8" s="2">
        <f>(SQRT((C8*[1]Weighting!$B$2)^2+(D8*[1]Weighting!$C$2)^2+(E8*[1]Weighting!$D$2)^2+(F8*[1]Weighting!$E$2)^2+(G8*[1]Weighting!$F$2)^2+(H8*[1]Weighting!$G$2)^2+(I8*[1]Weighting!$H$2)^2+(J8*[1]Weighting!$I$2)^2+(K8*[1]Weighting!$J$2)^2+(L8*[1]Weighting!$K$2)^2+(M8*[1]Weighting!$L$2)^2))/11</f>
        <v>112.22236632744931</v>
      </c>
      <c r="P8" s="6">
        <f>SUM(C8:M8)</f>
        <v>389</v>
      </c>
      <c r="Q8" s="6">
        <f>C8*[1]Weighting!$B$3+D8*[1]Weighting!$C$3+E8*[1]Weighting!$D$3+F8*[1]Weighting!$E$3+G8*[1]Weighting!$F$3+H8*[1]Weighting!$G$3+I8*[1]Weighting!$H$3+J8*[1]Weighting!$I$3+K8*[1]Weighting!$J$3+L8*[1]Weighting!$K$3+M8*[1]Weighting!$L$3</f>
        <v>2880.2469135802471</v>
      </c>
      <c r="R8" s="5">
        <f>VLOOKUP([1]!Ordinal[[#This Row],[Team]],[1]!BP[#Data],16,FALSE)</f>
        <v>115.99130043827458</v>
      </c>
      <c r="T8"/>
      <c r="Z8" s="1">
        <v>0</v>
      </c>
    </row>
    <row r="9" spans="1:26">
      <c r="A9" s="3">
        <v>8</v>
      </c>
      <c r="B9" s="4" t="s">
        <v>25</v>
      </c>
      <c r="C9" s="5">
        <f>VLOOKUP(B9,[1]WL!$B$2:$Q$121,14,FALSE)</f>
        <v>1</v>
      </c>
      <c r="D9" s="5">
        <f>VLOOKUP(B9,[1]SOS!$AC$4:$AG$123,5,FALSE)</f>
        <v>19</v>
      </c>
      <c r="E9" s="5">
        <f>VLOOKUP(B9,[1]PED!$B$2:$R$121,16,FALSE)</f>
        <v>24</v>
      </c>
      <c r="F9" s="5">
        <f>VLOOKUP(B9,[1]RD!$B$2:$R$121,11,FALSE)</f>
        <v>6</v>
      </c>
      <c r="G9" s="5">
        <f>VLOOKUP(B9,'[1]3DO'!$B$2:$Q$121,5,FALSE)</f>
        <v>41</v>
      </c>
      <c r="H9" s="5">
        <f>VLOOKUP(B9,[1]TD!$B$2:$Q$121,11,FALSE)</f>
        <v>5</v>
      </c>
      <c r="I9" s="5">
        <f>VLOOKUP(B9,[1]PEO!$B$2:$R$121,16,FALSE)</f>
        <v>109</v>
      </c>
      <c r="J9" s="5">
        <f>VLOOKUP(B9,[1]Exp!$B$2:$Q$121,3,FALSE)</f>
        <v>77</v>
      </c>
      <c r="K9" s="5">
        <f>VLOOKUP(B9,[1]OPPG!$B$2:$Q$121,15,FALSE)</f>
        <v>14</v>
      </c>
      <c r="L9" s="5">
        <f>VLOOKUP(B9,[1]TO!$B$2:$Q$121,11,FALSE)</f>
        <v>87</v>
      </c>
      <c r="M9" s="5">
        <f>VLOOKUP(B9,'[1]3DD'!$B$2:$Q$121,5,FALSE)</f>
        <v>35</v>
      </c>
      <c r="N9" s="2">
        <f>AVERAGE(C9:M9)</f>
        <v>38</v>
      </c>
      <c r="O9" s="2">
        <f>(SQRT((C9*[1]Weighting!$B$2)^2+(D9*[1]Weighting!$C$2)^2+(E9*[1]Weighting!$D$2)^2+(F9*[1]Weighting!$E$2)^2+(G9*[1]Weighting!$F$2)^2+(H9*[1]Weighting!$G$2)^2+(I9*[1]Weighting!$H$2)^2+(J9*[1]Weighting!$I$2)^2+(K9*[1]Weighting!$J$2)^2+(L9*[1]Weighting!$K$2)^2+(M9*[1]Weighting!$L$2)^2))/11</f>
        <v>67.073969282963276</v>
      </c>
      <c r="P9" s="6">
        <f>SUM(C9:M9)</f>
        <v>418</v>
      </c>
      <c r="Q9" s="6">
        <f>C9*[1]Weighting!$B$3+D9*[1]Weighting!$C$3+E9*[1]Weighting!$D$3+F9*[1]Weighting!$E$3+G9*[1]Weighting!$F$3+H9*[1]Weighting!$G$3+I9*[1]Weighting!$H$3+J9*[1]Weighting!$I$3+K9*[1]Weighting!$J$3+L9*[1]Weighting!$K$3+M9*[1]Weighting!$L$3</f>
        <v>2082.7160493827155</v>
      </c>
      <c r="R9" s="5">
        <f>VLOOKUP([1]!Ordinal[[#This Row],[Team]],[1]!BP[#Data],16,FALSE)</f>
        <v>112.61245568505045</v>
      </c>
      <c r="T9"/>
      <c r="Z9" s="1">
        <v>0</v>
      </c>
    </row>
    <row r="10" spans="1:26">
      <c r="A10" s="3">
        <v>9</v>
      </c>
      <c r="B10" s="4" t="s">
        <v>19</v>
      </c>
      <c r="C10" s="5">
        <f>VLOOKUP(B10,[1]WL!$B$2:$Q$121,14,FALSE)</f>
        <v>14</v>
      </c>
      <c r="D10" s="5">
        <f>VLOOKUP(B10,[1]SOS!$AC$4:$AG$123,5,FALSE)</f>
        <v>26</v>
      </c>
      <c r="E10" s="5">
        <f>VLOOKUP(B10,[1]PED!$B$2:$R$121,16,FALSE)</f>
        <v>13</v>
      </c>
      <c r="F10" s="5">
        <f>VLOOKUP(B10,[1]RD!$B$2:$R$121,11,FALSE)</f>
        <v>17</v>
      </c>
      <c r="G10" s="5">
        <f>VLOOKUP(B10,'[1]3DO'!$B$2:$Q$121,5,FALSE)</f>
        <v>26</v>
      </c>
      <c r="H10" s="5">
        <f>VLOOKUP(B10,[1]TD!$B$2:$Q$121,11,FALSE)</f>
        <v>17</v>
      </c>
      <c r="I10" s="5">
        <f>VLOOKUP(B10,[1]PEO!$B$2:$R$121,16,FALSE)</f>
        <v>7</v>
      </c>
      <c r="J10" s="5">
        <f>VLOOKUP(B10,[1]Exp!$B$2:$Q$121,3,FALSE)</f>
        <v>95</v>
      </c>
      <c r="K10" s="5">
        <f>VLOOKUP(B10,[1]OPPG!$B$2:$Q$121,15,FALSE)</f>
        <v>5</v>
      </c>
      <c r="L10" s="5">
        <f>VLOOKUP(B10,[1]TO!$B$2:$Q$121,11,FALSE)</f>
        <v>25</v>
      </c>
      <c r="M10" s="5">
        <f>VLOOKUP(B10,'[1]3DD'!$B$2:$Q$121,5,FALSE)</f>
        <v>12</v>
      </c>
      <c r="N10" s="2">
        <f>AVERAGE(C10:M10)</f>
        <v>23.363636363636363</v>
      </c>
      <c r="O10" s="2">
        <f>(SQRT((C10*[1]Weighting!$B$2)^2+(D10*[1]Weighting!$C$2)^2+(E10*[1]Weighting!$D$2)^2+(F10*[1]Weighting!$E$2)^2+(G10*[1]Weighting!$F$2)^2+(H10*[1]Weighting!$G$2)^2+(I10*[1]Weighting!$H$2)^2+(J10*[1]Weighting!$I$2)^2+(K10*[1]Weighting!$J$2)^2+(L10*[1]Weighting!$K$2)^2+(M10*[1]Weighting!$L$2)^2))/11</f>
        <v>54.120083805130797</v>
      </c>
      <c r="P10" s="6">
        <f>SUM(C10:M10)</f>
        <v>257</v>
      </c>
      <c r="Q10" s="6">
        <f>C10*[1]Weighting!$B$3+D10*[1]Weighting!$C$3+E10*[1]Weighting!$D$3+F10*[1]Weighting!$E$3+G10*[1]Weighting!$F$3+H10*[1]Weighting!$G$3+I10*[1]Weighting!$H$3+J10*[1]Weighting!$I$3+K10*[1]Weighting!$J$3+L10*[1]Weighting!$K$3+M10*[1]Weighting!$L$3</f>
        <v>1714.8148148148146</v>
      </c>
      <c r="R10" s="5">
        <f>VLOOKUP([1]!Ordinal[[#This Row],[Team]],[1]!BP[#Data],16,FALSE)</f>
        <v>104.28447217809808</v>
      </c>
      <c r="T10"/>
      <c r="Z10" s="1">
        <v>0</v>
      </c>
    </row>
    <row r="11" spans="1:26">
      <c r="A11" s="3">
        <v>10</v>
      </c>
      <c r="B11" s="4" t="s">
        <v>34</v>
      </c>
      <c r="C11" s="5">
        <f>VLOOKUP(B11,[1]WL!$B$2:$Q$121,14,FALSE)</f>
        <v>1</v>
      </c>
      <c r="D11" s="5">
        <f>VLOOKUP(B11,[1]SOS!$AC$4:$AG$123,5,FALSE)</f>
        <v>68</v>
      </c>
      <c r="E11" s="5">
        <f>VLOOKUP(B11,[1]PED!$B$2:$R$121,16,FALSE)</f>
        <v>70</v>
      </c>
      <c r="F11" s="5">
        <f>VLOOKUP(B11,[1]RD!$B$2:$R$121,11,FALSE)</f>
        <v>14</v>
      </c>
      <c r="G11" s="5">
        <f>VLOOKUP(B11,'[1]3DO'!$B$2:$Q$121,5,FALSE)</f>
        <v>20</v>
      </c>
      <c r="H11" s="5">
        <f>VLOOKUP(B11,[1]TD!$B$2:$Q$121,11,FALSE)</f>
        <v>40</v>
      </c>
      <c r="I11" s="5">
        <f>VLOOKUP(B11,[1]PEO!$B$2:$R$121,16,FALSE)</f>
        <v>2</v>
      </c>
      <c r="J11" s="5">
        <f>VLOOKUP(B11,[1]Exp!$B$2:$Q$121,3,FALSE)</f>
        <v>84</v>
      </c>
      <c r="K11" s="5">
        <f>VLOOKUP(B11,[1]OPPG!$B$2:$Q$121,15,FALSE)</f>
        <v>46</v>
      </c>
      <c r="L11" s="5">
        <f>VLOOKUP(B11,[1]TO!$B$2:$Q$121,11,FALSE)</f>
        <v>10</v>
      </c>
      <c r="M11" s="5">
        <f>VLOOKUP(B11,'[1]3DD'!$B$2:$Q$121,5,FALSE)</f>
        <v>39</v>
      </c>
      <c r="N11" s="2">
        <f>AVERAGE(C11:M11)</f>
        <v>35.81818181818182</v>
      </c>
      <c r="O11" s="2">
        <f>(SQRT((C11*[1]Weighting!$B$2)^2+(D11*[1]Weighting!$C$2)^2+(E11*[1]Weighting!$D$2)^2+(F11*[1]Weighting!$E$2)^2+(G11*[1]Weighting!$F$2)^2+(H11*[1]Weighting!$G$2)^2+(I11*[1]Weighting!$H$2)^2+(J11*[1]Weighting!$I$2)^2+(K11*[1]Weighting!$J$2)^2+(L11*[1]Weighting!$K$2)^2+(M11*[1]Weighting!$L$2)^2))/11</f>
        <v>113.13467437286654</v>
      </c>
      <c r="P11" s="6">
        <f>SUM(C11:M11)</f>
        <v>394</v>
      </c>
      <c r="Q11" s="6">
        <f>C11*[1]Weighting!$B$3+D11*[1]Weighting!$C$3+E11*[1]Weighting!$D$3+F11*[1]Weighting!$E$3+G11*[1]Weighting!$F$3+H11*[1]Weighting!$G$3+I11*[1]Weighting!$H$3+J11*[1]Weighting!$I$3+K11*[1]Weighting!$J$3+L11*[1]Weighting!$K$3+M11*[1]Weighting!$L$3</f>
        <v>2930.8641975308642</v>
      </c>
      <c r="R11" s="5">
        <f>VLOOKUP([1]!Ordinal[[#This Row],[Team]],[1]!BP[#Data],16,FALSE)</f>
        <v>101.60425063483603</v>
      </c>
      <c r="T11"/>
      <c r="Z11" s="1">
        <v>0</v>
      </c>
    </row>
    <row r="12" spans="1:26">
      <c r="A12" s="3">
        <v>11</v>
      </c>
      <c r="B12" s="4" t="s">
        <v>22</v>
      </c>
      <c r="C12" s="5">
        <f>VLOOKUP(B12,[1]WL!$B$2:$Q$121,14,FALSE)</f>
        <v>23</v>
      </c>
      <c r="D12" s="5">
        <f>VLOOKUP(B12,[1]SOS!$AC$4:$AG$123,5,FALSE)</f>
        <v>98</v>
      </c>
      <c r="E12" s="5">
        <f>VLOOKUP(B12,[1]PED!$B$2:$R$121,16,FALSE)</f>
        <v>10</v>
      </c>
      <c r="F12" s="5">
        <f>VLOOKUP(B12,[1]RD!$B$2:$R$121,11,FALSE)</f>
        <v>2</v>
      </c>
      <c r="G12" s="5">
        <f>VLOOKUP(B12,'[1]3DO'!$B$2:$Q$121,5,FALSE)</f>
        <v>27</v>
      </c>
      <c r="H12" s="5">
        <f>VLOOKUP(B12,[1]TD!$B$2:$Q$121,11,FALSE)</f>
        <v>4</v>
      </c>
      <c r="I12" s="5">
        <f>VLOOKUP(B12,[1]PEO!$B$2:$R$121,16,FALSE)</f>
        <v>3</v>
      </c>
      <c r="J12" s="5">
        <f>VLOOKUP(B12,[1]Exp!$B$2:$Q$121,3,FALSE)</f>
        <v>53</v>
      </c>
      <c r="K12" s="5">
        <f>VLOOKUP(B12,[1]OPPG!$B$2:$Q$121,15,FALSE)</f>
        <v>1</v>
      </c>
      <c r="L12" s="5">
        <f>VLOOKUP(B12,[1]TO!$B$2:$Q$121,11,FALSE)</f>
        <v>33</v>
      </c>
      <c r="M12" s="5">
        <f>VLOOKUP(B12,'[1]3DD'!$B$2:$Q$121,5,FALSE)</f>
        <v>9</v>
      </c>
      <c r="N12" s="2">
        <f>AVERAGE(C12:M12)</f>
        <v>23.90909090909091</v>
      </c>
      <c r="O12" s="2">
        <f>(SQRT((C12*[1]Weighting!$B$2)^2+(D12*[1]Weighting!$C$2)^2+(E12*[1]Weighting!$D$2)^2+(F12*[1]Weighting!$E$2)^2+(G12*[1]Weighting!$F$2)^2+(H12*[1]Weighting!$G$2)^2+(I12*[1]Weighting!$H$2)^2+(J12*[1]Weighting!$I$2)^2+(K12*[1]Weighting!$J$2)^2+(L12*[1]Weighting!$K$2)^2+(M12*[1]Weighting!$L$2)^2))/11</f>
        <v>144.90946161695481</v>
      </c>
      <c r="P12" s="6">
        <f>SUM(C12:M12)</f>
        <v>263</v>
      </c>
      <c r="Q12" s="6">
        <f>C12*[1]Weighting!$B$3+D12*[1]Weighting!$C$3+E12*[1]Weighting!$D$3+F12*[1]Weighting!$E$3+G12*[1]Weighting!$F$3+H12*[1]Weighting!$G$3+I12*[1]Weighting!$H$3+J12*[1]Weighting!$I$3+K12*[1]Weighting!$J$3+L12*[1]Weighting!$K$3+M12*[1]Weighting!$L$3</f>
        <v>3033.3333333333339</v>
      </c>
      <c r="R12" s="5">
        <f>VLOOKUP([1]!Ordinal[[#This Row],[Team]],[1]!BP[#Data],16,FALSE)</f>
        <v>99.566610815042822</v>
      </c>
      <c r="T12"/>
      <c r="Z12" s="1">
        <v>0</v>
      </c>
    </row>
    <row r="13" spans="1:26">
      <c r="A13" s="3">
        <v>12</v>
      </c>
      <c r="B13" s="4" t="s">
        <v>32</v>
      </c>
      <c r="C13" s="5">
        <f>VLOOKUP(B13,[1]WL!$B$2:$Q$121,14,FALSE)</f>
        <v>23</v>
      </c>
      <c r="D13" s="5">
        <f>VLOOKUP(B13,[1]SOS!$AC$4:$AG$123,5,FALSE)</f>
        <v>16</v>
      </c>
      <c r="E13" s="5">
        <f>VLOOKUP(B13,[1]PED!$B$2:$R$121,16,FALSE)</f>
        <v>42</v>
      </c>
      <c r="F13" s="5">
        <f>VLOOKUP(B13,[1]RD!$B$2:$R$121,11,FALSE)</f>
        <v>16</v>
      </c>
      <c r="G13" s="5">
        <f>VLOOKUP(B13,'[1]3DO'!$B$2:$Q$121,5,FALSE)</f>
        <v>23</v>
      </c>
      <c r="H13" s="5">
        <f>VLOOKUP(B13,[1]TD!$B$2:$Q$121,11,FALSE)</f>
        <v>13</v>
      </c>
      <c r="I13" s="5">
        <f>VLOOKUP(B13,[1]PEO!$B$2:$R$121,16,FALSE)</f>
        <v>18</v>
      </c>
      <c r="J13" s="5">
        <f>VLOOKUP(B13,[1]Exp!$B$2:$Q$121,3,FALSE)</f>
        <v>77</v>
      </c>
      <c r="K13" s="5">
        <f>VLOOKUP(B13,[1]OPPG!$B$2:$Q$121,15,FALSE)</f>
        <v>10</v>
      </c>
      <c r="L13" s="5">
        <f>VLOOKUP(B13,[1]TO!$B$2:$Q$121,11,FALSE)</f>
        <v>26</v>
      </c>
      <c r="M13" s="5">
        <f>VLOOKUP(B13,'[1]3DD'!$B$2:$Q$121,5,FALSE)</f>
        <v>60</v>
      </c>
      <c r="N13" s="2">
        <f>AVERAGE(C13:M13)</f>
        <v>29.454545454545453</v>
      </c>
      <c r="O13" s="2">
        <f>(SQRT((C13*[1]Weighting!$B$2)^2+(D13*[1]Weighting!$C$2)^2+(E13*[1]Weighting!$D$2)^2+(F13*[1]Weighting!$E$2)^2+(G13*[1]Weighting!$F$2)^2+(H13*[1]Weighting!$G$2)^2+(I13*[1]Weighting!$H$2)^2+(J13*[1]Weighting!$I$2)^2+(K13*[1]Weighting!$J$2)^2+(L13*[1]Weighting!$K$2)^2+(M13*[1]Weighting!$L$2)^2))/11</f>
        <v>70.112188728240852</v>
      </c>
      <c r="P13" s="6">
        <f>SUM(C13:M13)</f>
        <v>324</v>
      </c>
      <c r="Q13" s="6">
        <f>C13*[1]Weighting!$B$3+D13*[1]Weighting!$C$3+E13*[1]Weighting!$D$3+F13*[1]Weighting!$E$3+G13*[1]Weighting!$F$3+H13*[1]Weighting!$G$3+I13*[1]Weighting!$H$3+J13*[1]Weighting!$I$3+K13*[1]Weighting!$J$3+L13*[1]Weighting!$K$3+M13*[1]Weighting!$L$3</f>
        <v>2212.3456790123455</v>
      </c>
      <c r="R13" s="5">
        <f>VLOOKUP([1]!Ordinal[[#This Row],[Team]],[1]!BP[#Data],16,FALSE)</f>
        <v>94.156216976419074</v>
      </c>
      <c r="T13"/>
      <c r="Z13" s="1">
        <v>0</v>
      </c>
    </row>
    <row r="14" spans="1:26">
      <c r="A14" s="3">
        <v>13</v>
      </c>
      <c r="B14" s="4" t="s">
        <v>55</v>
      </c>
      <c r="C14" s="5">
        <f>VLOOKUP(B14,[1]WL!$B$2:$Q$121,14,FALSE)</f>
        <v>1</v>
      </c>
      <c r="D14" s="5">
        <f>VLOOKUP(B14,[1]SOS!$AC$4:$AG$123,5,FALSE)</f>
        <v>78</v>
      </c>
      <c r="E14" s="5">
        <f>VLOOKUP(B14,[1]PED!$B$2:$R$121,16,FALSE)</f>
        <v>7</v>
      </c>
      <c r="F14" s="5">
        <f>VLOOKUP(B14,[1]RD!$B$2:$R$121,11,FALSE)</f>
        <v>41</v>
      </c>
      <c r="G14" s="5">
        <f>VLOOKUP(B14,'[1]3DO'!$B$2:$Q$121,5,FALSE)</f>
        <v>61</v>
      </c>
      <c r="H14" s="5">
        <f>VLOOKUP(B14,[1]TD!$B$2:$Q$121,11,FALSE)</f>
        <v>30</v>
      </c>
      <c r="I14" s="5">
        <f>VLOOKUP(B14,[1]PEO!$B$2:$R$121,16,FALSE)</f>
        <v>54</v>
      </c>
      <c r="J14" s="5">
        <f>VLOOKUP(B14,[1]Exp!$B$2:$Q$121,3,FALSE)</f>
        <v>32</v>
      </c>
      <c r="K14" s="5">
        <f>VLOOKUP(B14,[1]OPPG!$B$2:$Q$121,15,FALSE)</f>
        <v>3</v>
      </c>
      <c r="L14" s="5">
        <f>VLOOKUP(B14,[1]TO!$B$2:$Q$121,11,FALSE)</f>
        <v>43</v>
      </c>
      <c r="M14" s="5">
        <f>VLOOKUP(B14,'[1]3DD'!$B$2:$Q$121,5,FALSE)</f>
        <v>78</v>
      </c>
      <c r="N14" s="2">
        <f>AVERAGE(C14:M14)</f>
        <v>38.909090909090907</v>
      </c>
      <c r="O14" s="2">
        <f>(SQRT((C14*[1]Weighting!$B$2)^2+(D14*[1]Weighting!$C$2)^2+(E14*[1]Weighting!$D$2)^2+(F14*[1]Weighting!$E$2)^2+(G14*[1]Weighting!$F$2)^2+(H14*[1]Weighting!$G$2)^2+(I14*[1]Weighting!$H$2)^2+(J14*[1]Weighting!$I$2)^2+(K14*[1]Weighting!$J$2)^2+(L14*[1]Weighting!$K$2)^2+(M14*[1]Weighting!$L$2)^2))/11</f>
        <v>121.36510043379762</v>
      </c>
      <c r="P14" s="6">
        <f>SUM(C14:M14)</f>
        <v>428</v>
      </c>
      <c r="Q14" s="6">
        <f>C14*[1]Weighting!$B$3+D14*[1]Weighting!$C$3+E14*[1]Weighting!$D$3+F14*[1]Weighting!$E$3+G14*[1]Weighting!$F$3+H14*[1]Weighting!$G$3+I14*[1]Weighting!$H$3+J14*[1]Weighting!$I$3+K14*[1]Weighting!$J$3+L14*[1]Weighting!$K$3+M14*[1]Weighting!$L$3</f>
        <v>3254.320987654321</v>
      </c>
      <c r="R14" s="5">
        <f>VLOOKUP([1]!Ordinal[[#This Row],[Team]],[1]!BP[#Data],16,FALSE)</f>
        <v>90.696508471114242</v>
      </c>
      <c r="T14"/>
      <c r="Z14" s="1">
        <v>0</v>
      </c>
    </row>
    <row r="15" spans="1:26">
      <c r="A15" s="3">
        <v>14</v>
      </c>
      <c r="B15" s="4" t="s">
        <v>38</v>
      </c>
      <c r="C15" s="5">
        <f>VLOOKUP(B15,[1]WL!$B$2:$Q$121,14,FALSE)</f>
        <v>14</v>
      </c>
      <c r="D15" s="5">
        <f>VLOOKUP(B15,[1]SOS!$AC$4:$AG$123,5,FALSE)</f>
        <v>14</v>
      </c>
      <c r="E15" s="5">
        <f>VLOOKUP(B15,[1]PED!$B$2:$R$121,16,FALSE)</f>
        <v>40</v>
      </c>
      <c r="F15" s="5">
        <f>VLOOKUP(B15,[1]RD!$B$2:$R$121,11,FALSE)</f>
        <v>73</v>
      </c>
      <c r="G15" s="5">
        <f>VLOOKUP(B15,'[1]3DO'!$B$2:$Q$121,5,FALSE)</f>
        <v>2</v>
      </c>
      <c r="H15" s="5">
        <f>VLOOKUP(B15,[1]TD!$B$2:$Q$121,11,FALSE)</f>
        <v>61</v>
      </c>
      <c r="I15" s="5">
        <f>VLOOKUP(B15,[1]PEO!$B$2:$R$121,16,FALSE)</f>
        <v>12</v>
      </c>
      <c r="J15" s="5">
        <f>VLOOKUP(B15,[1]Exp!$B$2:$Q$121,3,FALSE)</f>
        <v>84</v>
      </c>
      <c r="K15" s="5">
        <f>VLOOKUP(B15,[1]OPPG!$B$2:$Q$121,15,FALSE)</f>
        <v>61</v>
      </c>
      <c r="L15" s="5">
        <f>VLOOKUP(B15,[1]TO!$B$2:$Q$121,11,FALSE)</f>
        <v>16</v>
      </c>
      <c r="M15" s="5">
        <f>VLOOKUP(B15,'[1]3DD'!$B$2:$Q$121,5,FALSE)</f>
        <v>66</v>
      </c>
      <c r="N15" s="2">
        <f>AVERAGE(C15:M15)</f>
        <v>40.272727272727273</v>
      </c>
      <c r="O15" s="2">
        <f>(SQRT((C15*[1]Weighting!$B$2)^2+(D15*[1]Weighting!$C$2)^2+(E15*[1]Weighting!$D$2)^2+(F15*[1]Weighting!$E$2)^2+(G15*[1]Weighting!$F$2)^2+(H15*[1]Weighting!$G$2)^2+(I15*[1]Weighting!$H$2)^2+(J15*[1]Weighting!$I$2)^2+(K15*[1]Weighting!$J$2)^2+(L15*[1]Weighting!$K$2)^2+(M15*[1]Weighting!$L$2)^2))/11</f>
        <v>82.013756153142424</v>
      </c>
      <c r="P15" s="6">
        <f>SUM(C15:M15)</f>
        <v>443</v>
      </c>
      <c r="Q15" s="6">
        <f>C15*[1]Weighting!$B$3+D15*[1]Weighting!$C$3+E15*[1]Weighting!$D$3+F15*[1]Weighting!$E$3+G15*[1]Weighting!$F$3+H15*[1]Weighting!$G$3+I15*[1]Weighting!$H$3+J15*[1]Weighting!$I$3+K15*[1]Weighting!$J$3+L15*[1]Weighting!$K$3+M15*[1]Weighting!$L$3</f>
        <v>2746.9135802469132</v>
      </c>
      <c r="R15" s="5">
        <f>VLOOKUP([1]!Ordinal[[#This Row],[Team]],[1]!BP[#Data],16,FALSE)</f>
        <v>90.250120407627762</v>
      </c>
      <c r="T15"/>
      <c r="Z15" s="1">
        <v>0</v>
      </c>
    </row>
    <row r="16" spans="1:26">
      <c r="A16" s="3">
        <v>15</v>
      </c>
      <c r="B16" s="4" t="s">
        <v>53</v>
      </c>
      <c r="C16" s="5">
        <f>VLOOKUP(B16,[1]WL!$B$2:$Q$121,14,FALSE)</f>
        <v>1</v>
      </c>
      <c r="D16" s="5">
        <f>VLOOKUP(B16,[1]SOS!$AC$4:$AG$123,5,FALSE)</f>
        <v>87</v>
      </c>
      <c r="E16" s="5">
        <f>VLOOKUP(B16,[1]PED!$B$2:$R$121,16,FALSE)</f>
        <v>23</v>
      </c>
      <c r="F16" s="5">
        <f>VLOOKUP(B16,[1]RD!$B$2:$R$121,11,FALSE)</f>
        <v>25</v>
      </c>
      <c r="G16" s="5">
        <f>VLOOKUP(B16,'[1]3DO'!$B$2:$Q$121,5,FALSE)</f>
        <v>90</v>
      </c>
      <c r="H16" s="5">
        <f>VLOOKUP(B16,[1]TD!$B$2:$Q$121,11,FALSE)</f>
        <v>42</v>
      </c>
      <c r="I16" s="5">
        <f>VLOOKUP(B16,[1]PEO!$B$2:$R$121,16,FALSE)</f>
        <v>6</v>
      </c>
      <c r="J16" s="5">
        <f>VLOOKUP(B16,[1]Exp!$B$2:$Q$121,3,FALSE)</f>
        <v>68</v>
      </c>
      <c r="K16" s="5">
        <f>VLOOKUP(B16,[1]OPPG!$B$2:$Q$121,15,FALSE)</f>
        <v>26</v>
      </c>
      <c r="L16" s="5">
        <f>VLOOKUP(B16,[1]TO!$B$2:$Q$121,11,FALSE)</f>
        <v>14</v>
      </c>
      <c r="M16" s="5">
        <f>VLOOKUP(B16,'[1]3DD'!$B$2:$Q$121,5,FALSE)</f>
        <v>43</v>
      </c>
      <c r="N16" s="2">
        <f>AVERAGE(C16:M16)</f>
        <v>38.636363636363633</v>
      </c>
      <c r="O16" s="2">
        <f>(SQRT((C16*[1]Weighting!$B$2)^2+(D16*[1]Weighting!$C$2)^2+(E16*[1]Weighting!$D$2)^2+(F16*[1]Weighting!$E$2)^2+(G16*[1]Weighting!$F$2)^2+(H16*[1]Weighting!$G$2)^2+(I16*[1]Weighting!$H$2)^2+(J16*[1]Weighting!$I$2)^2+(K16*[1]Weighting!$J$2)^2+(L16*[1]Weighting!$K$2)^2+(M16*[1]Weighting!$L$2)^2))/11</f>
        <v>136.56106919556066</v>
      </c>
      <c r="P16" s="6">
        <f>SUM(C16:M16)</f>
        <v>425</v>
      </c>
      <c r="Q16" s="6">
        <f>C16*[1]Weighting!$B$3+D16*[1]Weighting!$C$3+E16*[1]Weighting!$D$3+F16*[1]Weighting!$E$3+G16*[1]Weighting!$F$3+H16*[1]Weighting!$G$3+I16*[1]Weighting!$H$3+J16*[1]Weighting!$I$3+K16*[1]Weighting!$J$3+L16*[1]Weighting!$K$3+M16*[1]Weighting!$L$3</f>
        <v>3454.3209876543206</v>
      </c>
      <c r="R16" s="5">
        <f>VLOOKUP([1]!Ordinal[[#This Row],[Team]],[1]!BP[#Data],16,FALSE)</f>
        <v>87.826281641229855</v>
      </c>
      <c r="T16"/>
      <c r="Z16" s="1">
        <v>0</v>
      </c>
    </row>
    <row r="17" spans="1:26">
      <c r="A17" s="3">
        <v>16</v>
      </c>
      <c r="B17" s="4" t="s">
        <v>72</v>
      </c>
      <c r="C17" s="5">
        <f>VLOOKUP(B17,[1]WL!$B$2:$Q$121,14,FALSE)</f>
        <v>14</v>
      </c>
      <c r="D17" s="5">
        <f>VLOOKUP(B17,[1]SOS!$AC$4:$AG$123,5,FALSE)</f>
        <v>41</v>
      </c>
      <c r="E17" s="5">
        <f>VLOOKUP(B17,[1]PED!$B$2:$R$121,16,FALSE)</f>
        <v>30</v>
      </c>
      <c r="F17" s="5">
        <f>VLOOKUP(B17,[1]RD!$B$2:$R$121,11,FALSE)</f>
        <v>12</v>
      </c>
      <c r="G17" s="5">
        <f>VLOOKUP(B17,'[1]3DO'!$B$2:$Q$121,5,FALSE)</f>
        <v>13</v>
      </c>
      <c r="H17" s="5">
        <f>VLOOKUP(B17,[1]TD!$B$2:$Q$121,11,FALSE)</f>
        <v>28</v>
      </c>
      <c r="I17" s="5">
        <f>VLOOKUP(B17,[1]PEO!$B$2:$R$121,16,FALSE)</f>
        <v>38</v>
      </c>
      <c r="J17" s="5">
        <f>VLOOKUP(B17,[1]Exp!$B$2:$Q$121,3,FALSE)</f>
        <v>53</v>
      </c>
      <c r="K17" s="5">
        <f>VLOOKUP(B17,[1]OPPG!$B$2:$Q$121,15,FALSE)</f>
        <v>16</v>
      </c>
      <c r="L17" s="5">
        <f>VLOOKUP(B17,[1]TO!$B$2:$Q$121,11,FALSE)</f>
        <v>28</v>
      </c>
      <c r="M17" s="5">
        <f>VLOOKUP(B17,'[1]3DD'!$B$2:$Q$121,5,FALSE)</f>
        <v>31</v>
      </c>
      <c r="N17" s="2">
        <f>AVERAGE(C17:M17)</f>
        <v>27.636363636363637</v>
      </c>
      <c r="O17" s="2">
        <f>(SQRT((C17*[1]Weighting!$B$2)^2+(D17*[1]Weighting!$C$2)^2+(E17*[1]Weighting!$D$2)^2+(F17*[1]Weighting!$E$2)^2+(G17*[1]Weighting!$F$2)^2+(H17*[1]Weighting!$G$2)^2+(I17*[1]Weighting!$H$2)^2+(J17*[1]Weighting!$I$2)^2+(K17*[1]Weighting!$J$2)^2+(L17*[1]Weighting!$K$2)^2+(M17*[1]Weighting!$L$2)^2))/11</f>
        <v>73.958163290845533</v>
      </c>
      <c r="P17" s="6">
        <f>SUM(C17:M17)</f>
        <v>304</v>
      </c>
      <c r="Q17" s="6">
        <f>C17*[1]Weighting!$B$3+D17*[1]Weighting!$C$3+E17*[1]Weighting!$D$3+F17*[1]Weighting!$E$3+G17*[1]Weighting!$F$3+H17*[1]Weighting!$G$3+I17*[1]Weighting!$H$3+J17*[1]Weighting!$I$3+K17*[1]Weighting!$J$3+L17*[1]Weighting!$K$3+M17*[1]Weighting!$L$3</f>
        <v>2364.1975308641972</v>
      </c>
      <c r="R17" s="5">
        <f>VLOOKUP([1]!Ordinal[[#This Row],[Team]],[1]!BP[#Data],16,FALSE)</f>
        <v>86.839565842971595</v>
      </c>
      <c r="T17"/>
      <c r="Z17" s="1">
        <v>0</v>
      </c>
    </row>
    <row r="18" spans="1:26">
      <c r="A18" s="3">
        <v>17</v>
      </c>
      <c r="B18" s="4" t="s">
        <v>39</v>
      </c>
      <c r="C18" s="5">
        <f>VLOOKUP(B18,[1]WL!$B$2:$Q$121,14,FALSE)</f>
        <v>1</v>
      </c>
      <c r="D18" s="5">
        <f>VLOOKUP(B18,[1]SOS!$AC$4:$AG$123,5,FALSE)</f>
        <v>15</v>
      </c>
      <c r="E18" s="5">
        <f>VLOOKUP(B18,[1]PED!$B$2:$R$121,16,FALSE)</f>
        <v>51</v>
      </c>
      <c r="F18" s="5">
        <f>VLOOKUP(B18,[1]RD!$B$2:$R$121,11,FALSE)</f>
        <v>79</v>
      </c>
      <c r="G18" s="5">
        <f>VLOOKUP(B18,'[1]3DO'!$B$2:$Q$121,5,FALSE)</f>
        <v>34</v>
      </c>
      <c r="H18" s="5">
        <f>VLOOKUP(B18,[1]TD!$B$2:$Q$121,11,FALSE)</f>
        <v>93</v>
      </c>
      <c r="I18" s="5">
        <f>VLOOKUP(B18,[1]PEO!$B$2:$R$121,16,FALSE)</f>
        <v>50</v>
      </c>
      <c r="J18" s="5">
        <f>VLOOKUP(B18,[1]Exp!$B$2:$Q$121,3,FALSE)</f>
        <v>59</v>
      </c>
      <c r="K18" s="5">
        <f>VLOOKUP(B18,[1]OPPG!$B$2:$Q$121,15,FALSE)</f>
        <v>56</v>
      </c>
      <c r="L18" s="5">
        <f>VLOOKUP(B18,[1]TO!$B$2:$Q$121,11,FALSE)</f>
        <v>40</v>
      </c>
      <c r="M18" s="5">
        <f>VLOOKUP(B18,'[1]3DD'!$B$2:$Q$121,5,FALSE)</f>
        <v>63</v>
      </c>
      <c r="N18" s="2">
        <f>AVERAGE(C18:M18)</f>
        <v>49.18181818181818</v>
      </c>
      <c r="O18" s="2">
        <f>(SQRT((C18*[1]Weighting!$B$2)^2+(D18*[1]Weighting!$C$2)^2+(E18*[1]Weighting!$D$2)^2+(F18*[1]Weighting!$E$2)^2+(G18*[1]Weighting!$F$2)^2+(H18*[1]Weighting!$G$2)^2+(I18*[1]Weighting!$H$2)^2+(J18*[1]Weighting!$I$2)^2+(K18*[1]Weighting!$J$2)^2+(L18*[1]Weighting!$K$2)^2+(M18*[1]Weighting!$L$2)^2))/11</f>
        <v>96.657185817961491</v>
      </c>
      <c r="P18" s="6">
        <f>SUM(C18:M18)</f>
        <v>541</v>
      </c>
      <c r="Q18" s="6">
        <f>C18*[1]Weighting!$B$3+D18*[1]Weighting!$C$3+E18*[1]Weighting!$D$3+F18*[1]Weighting!$E$3+G18*[1]Weighting!$F$3+H18*[1]Weighting!$G$3+I18*[1]Weighting!$H$3+J18*[1]Weighting!$I$3+K18*[1]Weighting!$J$3+L18*[1]Weighting!$K$3+M18*[1]Weighting!$L$3</f>
        <v>3330.8641975308637</v>
      </c>
      <c r="R18" s="5">
        <f>VLOOKUP([1]!Ordinal[[#This Row],[Team]],[1]!BP[#Data],16,FALSE)</f>
        <v>79.863631421752132</v>
      </c>
      <c r="T18"/>
      <c r="Z18" s="1">
        <v>0</v>
      </c>
    </row>
    <row r="19" spans="1:26">
      <c r="A19" s="3">
        <v>18</v>
      </c>
      <c r="B19" s="4" t="s">
        <v>70</v>
      </c>
      <c r="C19" s="5">
        <f>VLOOKUP(B19,[1]WL!$B$2:$Q$121,14,FALSE)</f>
        <v>14</v>
      </c>
      <c r="D19" s="5">
        <f>VLOOKUP(B19,[1]SOS!$AC$4:$AG$123,5,FALSE)</f>
        <v>83</v>
      </c>
      <c r="E19" s="5">
        <f>VLOOKUP(B19,[1]PED!$B$2:$R$121,16,FALSE)</f>
        <v>8</v>
      </c>
      <c r="F19" s="5">
        <f>VLOOKUP(B19,[1]RD!$B$2:$R$121,11,FALSE)</f>
        <v>89</v>
      </c>
      <c r="G19" s="5">
        <f>VLOOKUP(B19,'[1]3DO'!$B$2:$Q$121,5,FALSE)</f>
        <v>4</v>
      </c>
      <c r="H19" s="5">
        <f>VLOOKUP(B19,[1]TD!$B$2:$Q$121,11,FALSE)</f>
        <v>35</v>
      </c>
      <c r="I19" s="5">
        <f>VLOOKUP(B19,[1]PEO!$B$2:$R$121,16,FALSE)</f>
        <v>19</v>
      </c>
      <c r="J19" s="5">
        <f>VLOOKUP(B19,[1]Exp!$B$2:$Q$121,3,FALSE)</f>
        <v>7</v>
      </c>
      <c r="K19" s="5">
        <f>VLOOKUP(B19,[1]OPPG!$B$2:$Q$121,15,FALSE)</f>
        <v>25</v>
      </c>
      <c r="L19" s="5">
        <f>VLOOKUP(B19,[1]TO!$B$2:$Q$121,11,FALSE)</f>
        <v>17</v>
      </c>
      <c r="M19" s="5">
        <f>VLOOKUP(B19,'[1]3DD'!$B$2:$Q$121,5,FALSE)</f>
        <v>87</v>
      </c>
      <c r="N19" s="2">
        <f>AVERAGE(C19:M19)</f>
        <v>35.272727272727273</v>
      </c>
      <c r="O19" s="2">
        <f>(SQRT((C19*[1]Weighting!$B$2)^2+(D19*[1]Weighting!$C$2)^2+(E19*[1]Weighting!$D$2)^2+(F19*[1]Weighting!$E$2)^2+(G19*[1]Weighting!$F$2)^2+(H19*[1]Weighting!$G$2)^2+(I19*[1]Weighting!$H$2)^2+(J19*[1]Weighting!$I$2)^2+(K19*[1]Weighting!$J$2)^2+(L19*[1]Weighting!$K$2)^2+(M19*[1]Weighting!$L$2)^2))/11</f>
        <v>136.45185025501314</v>
      </c>
      <c r="P19" s="6">
        <f>SUM(C19:M19)</f>
        <v>388</v>
      </c>
      <c r="Q19" s="6">
        <f>C19*[1]Weighting!$B$3+D19*[1]Weighting!$C$3+E19*[1]Weighting!$D$3+F19*[1]Weighting!$E$3+G19*[1]Weighting!$F$3+H19*[1]Weighting!$G$3+I19*[1]Weighting!$H$3+J19*[1]Weighting!$I$3+K19*[1]Weighting!$J$3+L19*[1]Weighting!$K$3+M19*[1]Weighting!$L$3</f>
        <v>3590.1234567901233</v>
      </c>
      <c r="R19" s="5">
        <f>VLOOKUP([1]!Ordinal[[#This Row],[Team]],[1]!BP[#Data],16,FALSE)</f>
        <v>73.693621219765618</v>
      </c>
      <c r="Z19" s="1">
        <v>0</v>
      </c>
    </row>
    <row r="20" spans="1:26">
      <c r="A20" s="3">
        <v>19</v>
      </c>
      <c r="B20" s="4" t="s">
        <v>58</v>
      </c>
      <c r="C20" s="5">
        <f>VLOOKUP(B20,[1]WL!$B$2:$Q$121,14,FALSE)</f>
        <v>1</v>
      </c>
      <c r="D20" s="5">
        <f>VLOOKUP(B20,[1]SOS!$AC$4:$AG$123,5,FALSE)</f>
        <v>101</v>
      </c>
      <c r="E20" s="5">
        <f>VLOOKUP(B20,[1]PED!$B$2:$R$121,16,FALSE)</f>
        <v>66</v>
      </c>
      <c r="F20" s="5">
        <f>VLOOKUP(B20,[1]RD!$B$2:$R$121,11,FALSE)</f>
        <v>29</v>
      </c>
      <c r="G20" s="5">
        <f>VLOOKUP(B20,'[1]3DO'!$B$2:$Q$121,5,FALSE)</f>
        <v>30</v>
      </c>
      <c r="H20" s="5">
        <f>VLOOKUP(B20,[1]TD!$B$2:$Q$121,11,FALSE)</f>
        <v>88</v>
      </c>
      <c r="I20" s="5">
        <f>VLOOKUP(B20,[1]PEO!$B$2:$R$121,16,FALSE)</f>
        <v>9</v>
      </c>
      <c r="J20" s="5">
        <f>VLOOKUP(B20,[1]Exp!$B$2:$Q$121,3,FALSE)</f>
        <v>45</v>
      </c>
      <c r="K20" s="5">
        <f>VLOOKUP(B20,[1]OPPG!$B$2:$Q$121,15,FALSE)</f>
        <v>87</v>
      </c>
      <c r="L20" s="5">
        <f>VLOOKUP(B20,[1]TO!$B$2:$Q$121,11,FALSE)</f>
        <v>4</v>
      </c>
      <c r="M20" s="5">
        <f>VLOOKUP(B20,'[1]3DD'!$B$2:$Q$121,5,FALSE)</f>
        <v>90</v>
      </c>
      <c r="N20" s="2">
        <f>AVERAGE(C20:M20)</f>
        <v>50</v>
      </c>
      <c r="O20" s="2">
        <f>(SQRT((C20*[1]Weighting!$B$2)^2+(D20*[1]Weighting!$C$2)^2+(E20*[1]Weighting!$D$2)^2+(F20*[1]Weighting!$E$2)^2+(G20*[1]Weighting!$F$2)^2+(H20*[1]Weighting!$G$2)^2+(I20*[1]Weighting!$H$2)^2+(J20*[1]Weighting!$I$2)^2+(K20*[1]Weighting!$J$2)^2+(L20*[1]Weighting!$K$2)^2+(M20*[1]Weighting!$L$2)^2))/11</f>
        <v>160.15756704255887</v>
      </c>
      <c r="P20" s="6">
        <f>SUM(C20:M20)</f>
        <v>550</v>
      </c>
      <c r="Q20" s="6">
        <f>C20*[1]Weighting!$B$3+D20*[1]Weighting!$C$3+E20*[1]Weighting!$D$3+F20*[1]Weighting!$E$3+G20*[1]Weighting!$F$3+H20*[1]Weighting!$G$3+I20*[1]Weighting!$H$3+J20*[1]Weighting!$I$3+K20*[1]Weighting!$J$3+L20*[1]Weighting!$K$3+M20*[1]Weighting!$L$3</f>
        <v>4330.8641975308647</v>
      </c>
      <c r="R20" s="5">
        <f>VLOOKUP([1]!Ordinal[[#This Row],[Team]],[1]!BP[#Data],16,FALSE)</f>
        <v>72.461542583439837</v>
      </c>
      <c r="Z20" s="1">
        <v>0</v>
      </c>
    </row>
    <row r="21" spans="1:26">
      <c r="A21" s="3">
        <v>20</v>
      </c>
      <c r="B21" s="4" t="s">
        <v>40</v>
      </c>
      <c r="C21" s="5">
        <f>VLOOKUP(B21,[1]WL!$B$2:$Q$121,14,FALSE)</f>
        <v>23</v>
      </c>
      <c r="D21" s="5">
        <f>VLOOKUP(B21,[1]SOS!$AC$4:$AG$123,5,FALSE)</f>
        <v>92</v>
      </c>
      <c r="E21" s="5">
        <f>VLOOKUP(B21,[1]PED!$B$2:$R$121,16,FALSE)</f>
        <v>41</v>
      </c>
      <c r="F21" s="5">
        <f>VLOOKUP(B21,[1]RD!$B$2:$R$121,11,FALSE)</f>
        <v>9</v>
      </c>
      <c r="G21" s="5">
        <f>VLOOKUP(B21,'[1]3DO'!$B$2:$Q$121,5,FALSE)</f>
        <v>35</v>
      </c>
      <c r="H21" s="5">
        <f>VLOOKUP(B21,[1]TD!$B$2:$Q$121,11,FALSE)</f>
        <v>7</v>
      </c>
      <c r="I21" s="5">
        <f>VLOOKUP(B21,[1]PEO!$B$2:$R$121,16,FALSE)</f>
        <v>32</v>
      </c>
      <c r="J21" s="5">
        <f>VLOOKUP(B21,[1]Exp!$B$2:$Q$121,3,FALSE)</f>
        <v>53</v>
      </c>
      <c r="K21" s="5">
        <f>VLOOKUP(B21,[1]OPPG!$B$2:$Q$121,15,FALSE)</f>
        <v>7</v>
      </c>
      <c r="L21" s="5">
        <f>VLOOKUP(B21,[1]TO!$B$2:$Q$121,11,FALSE)</f>
        <v>55</v>
      </c>
      <c r="M21" s="5">
        <f>VLOOKUP(B21,'[1]3DD'!$B$2:$Q$121,5,FALSE)</f>
        <v>4</v>
      </c>
      <c r="N21" s="2">
        <f>AVERAGE(C21:M21)</f>
        <v>32.545454545454547</v>
      </c>
      <c r="O21" s="2">
        <f>(SQRT((C21*[1]Weighting!$B$2)^2+(D21*[1]Weighting!$C$2)^2+(E21*[1]Weighting!$D$2)^2+(F21*[1]Weighting!$E$2)^2+(G21*[1]Weighting!$F$2)^2+(H21*[1]Weighting!$G$2)^2+(I21*[1]Weighting!$H$2)^2+(J21*[1]Weighting!$I$2)^2+(K21*[1]Weighting!$J$2)^2+(L21*[1]Weighting!$K$2)^2+(M21*[1]Weighting!$L$2)^2))/11</f>
        <v>143.0574062661675</v>
      </c>
      <c r="P21" s="6">
        <f>SUM(C21:M21)</f>
        <v>358</v>
      </c>
      <c r="Q21" s="6">
        <f>C21*[1]Weighting!$B$3+D21*[1]Weighting!$C$3+E21*[1]Weighting!$D$3+F21*[1]Weighting!$E$3+G21*[1]Weighting!$F$3+H21*[1]Weighting!$G$3+I21*[1]Weighting!$H$3+J21*[1]Weighting!$I$3+K21*[1]Weighting!$J$3+L21*[1]Weighting!$K$3+M21*[1]Weighting!$L$3</f>
        <v>3676.5432098765427</v>
      </c>
      <c r="R21" s="5">
        <f>VLOOKUP([1]!Ordinal[[#This Row],[Team]],[1]!BP[#Data],16,FALSE)</f>
        <v>71.473331645370038</v>
      </c>
      <c r="Z21" s="1">
        <v>0</v>
      </c>
    </row>
    <row r="22" spans="1:26">
      <c r="A22" s="3">
        <v>21</v>
      </c>
      <c r="B22" s="4" t="s">
        <v>66</v>
      </c>
      <c r="C22" s="5">
        <f>VLOOKUP(B22,[1]WL!$B$2:$Q$121,14,FALSE)</f>
        <v>43</v>
      </c>
      <c r="D22" s="5">
        <f>VLOOKUP(B22,[1]SOS!$AC$4:$AG$123,5,FALSE)</f>
        <v>12</v>
      </c>
      <c r="E22" s="5">
        <f>VLOOKUP(B22,[1]PED!$B$2:$R$121,16,FALSE)</f>
        <v>4</v>
      </c>
      <c r="F22" s="5">
        <f>VLOOKUP(B22,[1]RD!$B$2:$R$121,11,FALSE)</f>
        <v>21</v>
      </c>
      <c r="G22" s="5">
        <f>VLOOKUP(B22,'[1]3DO'!$B$2:$Q$121,5,FALSE)</f>
        <v>40</v>
      </c>
      <c r="H22" s="5">
        <f>VLOOKUP(B22,[1]TD!$B$2:$Q$121,11,FALSE)</f>
        <v>8</v>
      </c>
      <c r="I22" s="5">
        <f>VLOOKUP(B22,[1]PEO!$B$2:$R$121,16,FALSE)</f>
        <v>49</v>
      </c>
      <c r="J22" s="5">
        <f>VLOOKUP(B22,[1]Exp!$B$2:$Q$121,3,FALSE)</f>
        <v>90</v>
      </c>
      <c r="K22" s="5">
        <f>VLOOKUP(B22,[1]OPPG!$B$2:$Q$121,15,FALSE)</f>
        <v>17</v>
      </c>
      <c r="L22" s="5">
        <f>VLOOKUP(B22,[1]TO!$B$2:$Q$121,11,FALSE)</f>
        <v>49</v>
      </c>
      <c r="M22" s="5">
        <f>VLOOKUP(B22,'[1]3DD'!$B$2:$Q$121,5,FALSE)</f>
        <v>34</v>
      </c>
      <c r="N22" s="2">
        <f>AVERAGE(C22:M22)</f>
        <v>33.363636363636367</v>
      </c>
      <c r="O22" s="2">
        <f>(SQRT((C22*[1]Weighting!$B$2)^2+(D22*[1]Weighting!$C$2)^2+(E22*[1]Weighting!$D$2)^2+(F22*[1]Weighting!$E$2)^2+(G22*[1]Weighting!$F$2)^2+(H22*[1]Weighting!$G$2)^2+(I22*[1]Weighting!$H$2)^2+(J22*[1]Weighting!$I$2)^2+(K22*[1]Weighting!$J$2)^2+(L22*[1]Weighting!$K$2)^2+(M22*[1]Weighting!$L$2)^2))/11</f>
        <v>106.46983819975021</v>
      </c>
      <c r="P22" s="6">
        <f>SUM(C22:M22)</f>
        <v>367</v>
      </c>
      <c r="Q22" s="6">
        <f>C22*[1]Weighting!$B$3+D22*[1]Weighting!$C$3+E22*[1]Weighting!$D$3+F22*[1]Weighting!$E$3+G22*[1]Weighting!$F$3+H22*[1]Weighting!$G$3+I22*[1]Weighting!$H$3+J22*[1]Weighting!$I$3+K22*[1]Weighting!$J$3+L22*[1]Weighting!$K$3+M22*[1]Weighting!$L$3</f>
        <v>2734.5679012345681</v>
      </c>
      <c r="R22" s="5">
        <f>VLOOKUP([1]!Ordinal[[#This Row],[Team]],[1]!BP[#Data],16,FALSE)</f>
        <v>71.333877966415884</v>
      </c>
      <c r="Z22" s="1">
        <v>0</v>
      </c>
    </row>
    <row r="23" spans="1:26">
      <c r="A23" s="3">
        <v>22</v>
      </c>
      <c r="B23" s="4" t="s">
        <v>87</v>
      </c>
      <c r="C23" s="5">
        <f>VLOOKUP(B23,[1]WL!$B$2:$Q$121,14,FALSE)</f>
        <v>23</v>
      </c>
      <c r="D23" s="5">
        <f>VLOOKUP(B23,[1]SOS!$AC$4:$AG$123,5,FALSE)</f>
        <v>61</v>
      </c>
      <c r="E23" s="5">
        <f>VLOOKUP(B23,[1]PED!$B$2:$R$121,16,FALSE)</f>
        <v>21</v>
      </c>
      <c r="F23" s="5">
        <f>VLOOKUP(B23,[1]RD!$B$2:$R$121,11,FALSE)</f>
        <v>43</v>
      </c>
      <c r="G23" s="5">
        <f>VLOOKUP(B23,'[1]3DO'!$B$2:$Q$121,5,FALSE)</f>
        <v>79</v>
      </c>
      <c r="H23" s="5">
        <f>VLOOKUP(B23,[1]TD!$B$2:$Q$121,11,FALSE)</f>
        <v>19</v>
      </c>
      <c r="I23" s="5">
        <f>VLOOKUP(B23,[1]PEO!$B$2:$R$121,16,FALSE)</f>
        <v>10</v>
      </c>
      <c r="J23" s="5">
        <f>VLOOKUP(B23,[1]Exp!$B$2:$Q$121,3,FALSE)</f>
        <v>109</v>
      </c>
      <c r="K23" s="5">
        <f>VLOOKUP(B23,[1]OPPG!$B$2:$Q$121,15,FALSE)</f>
        <v>13</v>
      </c>
      <c r="L23" s="5">
        <f>VLOOKUP(B23,[1]TO!$B$2:$Q$121,11,FALSE)</f>
        <v>19</v>
      </c>
      <c r="M23" s="5">
        <f>VLOOKUP(B23,'[1]3DD'!$B$2:$Q$121,5,FALSE)</f>
        <v>24</v>
      </c>
      <c r="N23" s="2">
        <f>AVERAGE(C23:M23)</f>
        <v>38.272727272727273</v>
      </c>
      <c r="O23" s="2">
        <f>(SQRT((C23*[1]Weighting!$B$2)^2+(D23*[1]Weighting!$C$2)^2+(E23*[1]Weighting!$D$2)^2+(F23*[1]Weighting!$E$2)^2+(G23*[1]Weighting!$F$2)^2+(H23*[1]Weighting!$G$2)^2+(I23*[1]Weighting!$H$2)^2+(J23*[1]Weighting!$I$2)^2+(K23*[1]Weighting!$J$2)^2+(L23*[1]Weighting!$K$2)^2+(M23*[1]Weighting!$L$2)^2))/11</f>
        <v>116.65988567463897</v>
      </c>
      <c r="P23" s="6">
        <f>SUM(C23:M23)</f>
        <v>421</v>
      </c>
      <c r="Q23" s="6">
        <f>C23*[1]Weighting!$B$3+D23*[1]Weighting!$C$3+E23*[1]Weighting!$D$3+F23*[1]Weighting!$E$3+G23*[1]Weighting!$F$3+H23*[1]Weighting!$G$3+I23*[1]Weighting!$H$3+J23*[1]Weighting!$I$3+K23*[1]Weighting!$J$3+L23*[1]Weighting!$K$3+M23*[1]Weighting!$L$3</f>
        <v>3507.4074074074078</v>
      </c>
      <c r="R23" s="5">
        <f>VLOOKUP([1]!Ordinal[[#This Row],[Team]],[1]!BP[#Data],16,FALSE)</f>
        <v>67.888895629839126</v>
      </c>
      <c r="Z23" s="1">
        <v>0</v>
      </c>
    </row>
    <row r="24" spans="1:26">
      <c r="A24" s="3">
        <v>23</v>
      </c>
      <c r="B24" s="4" t="s">
        <v>54</v>
      </c>
      <c r="C24" s="5">
        <f>VLOOKUP(B24,[1]WL!$B$2:$Q$121,14,FALSE)</f>
        <v>23</v>
      </c>
      <c r="D24" s="5">
        <f>VLOOKUP(B24,[1]SOS!$AC$4:$AG$123,5,FALSE)</f>
        <v>23</v>
      </c>
      <c r="E24" s="5">
        <f>VLOOKUP(B24,[1]PED!$B$2:$R$121,16,FALSE)</f>
        <v>98</v>
      </c>
      <c r="F24" s="5">
        <f>VLOOKUP(B24,[1]RD!$B$2:$R$121,11,FALSE)</f>
        <v>23</v>
      </c>
      <c r="G24" s="5">
        <f>VLOOKUP(B24,'[1]3DO'!$B$2:$Q$121,5,FALSE)</f>
        <v>3</v>
      </c>
      <c r="H24" s="5">
        <f>VLOOKUP(B24,[1]TD!$B$2:$Q$121,11,FALSE)</f>
        <v>68</v>
      </c>
      <c r="I24" s="5">
        <f>VLOOKUP(B24,[1]PEO!$B$2:$R$121,16,FALSE)</f>
        <v>15</v>
      </c>
      <c r="J24" s="5">
        <f>VLOOKUP(B24,[1]Exp!$B$2:$Q$121,3,FALSE)</f>
        <v>77</v>
      </c>
      <c r="K24" s="5">
        <f>VLOOKUP(B24,[1]OPPG!$B$2:$Q$121,15,FALSE)</f>
        <v>29</v>
      </c>
      <c r="L24" s="5">
        <f>VLOOKUP(B24,[1]TO!$B$2:$Q$121,11,FALSE)</f>
        <v>64</v>
      </c>
      <c r="M24" s="5">
        <f>VLOOKUP(B24,'[1]3DD'!$B$2:$Q$121,5,FALSE)</f>
        <v>79</v>
      </c>
      <c r="N24" s="2">
        <f>AVERAGE(C24:M24)</f>
        <v>45.636363636363633</v>
      </c>
      <c r="O24" s="2">
        <f>(SQRT((C24*[1]Weighting!$B$2)^2+(D24*[1]Weighting!$C$2)^2+(E24*[1]Weighting!$D$2)^2+(F24*[1]Weighting!$E$2)^2+(G24*[1]Weighting!$F$2)^2+(H24*[1]Weighting!$G$2)^2+(I24*[1]Weighting!$H$2)^2+(J24*[1]Weighting!$I$2)^2+(K24*[1]Weighting!$J$2)^2+(L24*[1]Weighting!$K$2)^2+(M24*[1]Weighting!$L$2)^2))/11</f>
        <v>110.00202853125816</v>
      </c>
      <c r="P24" s="6">
        <f>SUM(C24:M24)</f>
        <v>502</v>
      </c>
      <c r="Q24" s="6">
        <f>C24*[1]Weighting!$B$3+D24*[1]Weighting!$C$3+E24*[1]Weighting!$D$3+F24*[1]Weighting!$E$3+G24*[1]Weighting!$F$3+H24*[1]Weighting!$G$3+I24*[1]Weighting!$H$3+J24*[1]Weighting!$I$3+K24*[1]Weighting!$J$3+L24*[1]Weighting!$K$3+M24*[1]Weighting!$L$3</f>
        <v>3437.0370370370365</v>
      </c>
      <c r="R24" s="5">
        <f>VLOOKUP([1]!Ordinal[[#This Row],[Team]],[1]!BP[#Data],16,FALSE)</f>
        <v>67.831429860603421</v>
      </c>
      <c r="Z24" s="1">
        <v>0</v>
      </c>
    </row>
    <row r="25" spans="1:26">
      <c r="A25" s="3">
        <v>24</v>
      </c>
      <c r="B25" s="4" t="s">
        <v>36</v>
      </c>
      <c r="C25" s="5">
        <f>VLOOKUP(B25,[1]WL!$B$2:$Q$121,14,FALSE)</f>
        <v>14</v>
      </c>
      <c r="D25" s="5">
        <f>VLOOKUP(B25,[1]SOS!$AC$4:$AG$123,5,FALSE)</f>
        <v>99</v>
      </c>
      <c r="E25" s="5">
        <f>VLOOKUP(B25,[1]PED!$B$2:$R$121,16,FALSE)</f>
        <v>83</v>
      </c>
      <c r="F25" s="5">
        <f>VLOOKUP(B25,[1]RD!$B$2:$R$121,11,FALSE)</f>
        <v>22</v>
      </c>
      <c r="G25" s="5">
        <f>VLOOKUP(B25,'[1]3DO'!$B$2:$Q$121,5,FALSE)</f>
        <v>10</v>
      </c>
      <c r="H25" s="5">
        <f>VLOOKUP(B25,[1]TD!$B$2:$Q$121,11,FALSE)</f>
        <v>23</v>
      </c>
      <c r="I25" s="5">
        <f>VLOOKUP(B25,[1]PEO!$B$2:$R$121,16,FALSE)</f>
        <v>16</v>
      </c>
      <c r="J25" s="5">
        <f>VLOOKUP(B25,[1]Exp!$B$2:$Q$121,3,FALSE)</f>
        <v>77</v>
      </c>
      <c r="K25" s="5">
        <f>VLOOKUP(B25,[1]OPPG!$B$2:$Q$121,15,FALSE)</f>
        <v>32</v>
      </c>
      <c r="L25" s="5">
        <f>VLOOKUP(B25,[1]TO!$B$2:$Q$121,11,FALSE)</f>
        <v>24</v>
      </c>
      <c r="M25" s="5">
        <f>VLOOKUP(B25,'[1]3DD'!$B$2:$Q$121,5,FALSE)</f>
        <v>17</v>
      </c>
      <c r="N25" s="2">
        <f>AVERAGE(C25:M25)</f>
        <v>37.909090909090907</v>
      </c>
      <c r="O25" s="2">
        <f>(SQRT((C25*[1]Weighting!$B$2)^2+(D25*[1]Weighting!$C$2)^2+(E25*[1]Weighting!$D$2)^2+(F25*[1]Weighting!$E$2)^2+(G25*[1]Weighting!$F$2)^2+(H25*[1]Weighting!$G$2)^2+(I25*[1]Weighting!$H$2)^2+(J25*[1]Weighting!$I$2)^2+(K25*[1]Weighting!$J$2)^2+(L25*[1]Weighting!$K$2)^2+(M25*[1]Weighting!$L$2)^2))/11</f>
        <v>156.37587161432705</v>
      </c>
      <c r="P25" s="6">
        <f>SUM(C25:M25)</f>
        <v>417</v>
      </c>
      <c r="Q25" s="6">
        <f>C25*[1]Weighting!$B$3+D25*[1]Weighting!$C$3+E25*[1]Weighting!$D$3+F25*[1]Weighting!$E$3+G25*[1]Weighting!$F$3+H25*[1]Weighting!$G$3+I25*[1]Weighting!$H$3+J25*[1]Weighting!$I$3+K25*[1]Weighting!$J$3+L25*[1]Weighting!$K$3+M25*[1]Weighting!$L$3</f>
        <v>3959.2592592592596</v>
      </c>
      <c r="R25" s="5">
        <f>VLOOKUP([1]!Ordinal[[#This Row],[Team]],[1]!BP[#Data],16,FALSE)</f>
        <v>64.272226178888459</v>
      </c>
      <c r="Z25" s="1">
        <v>0</v>
      </c>
    </row>
    <row r="26" spans="1:26">
      <c r="A26" s="3">
        <v>25</v>
      </c>
      <c r="B26" s="4" t="s">
        <v>88</v>
      </c>
      <c r="C26" s="5">
        <f>VLOOKUP(B26,[1]WL!$B$2:$Q$121,14,FALSE)</f>
        <v>14</v>
      </c>
      <c r="D26" s="5">
        <f>VLOOKUP(B26,[1]SOS!$AC$4:$AG$123,5,FALSE)</f>
        <v>106</v>
      </c>
      <c r="E26" s="5">
        <f>VLOOKUP(B26,[1]PED!$B$2:$R$121,16,FALSE)</f>
        <v>26</v>
      </c>
      <c r="F26" s="5">
        <f>VLOOKUP(B26,[1]RD!$B$2:$R$121,11,FALSE)</f>
        <v>48</v>
      </c>
      <c r="G26" s="5">
        <f>VLOOKUP(B26,'[1]3DO'!$B$2:$Q$121,5,FALSE)</f>
        <v>16</v>
      </c>
      <c r="H26" s="5">
        <f>VLOOKUP(B26,[1]TD!$B$2:$Q$121,11,FALSE)</f>
        <v>57</v>
      </c>
      <c r="I26" s="5">
        <f>VLOOKUP(B26,[1]PEO!$B$2:$R$121,16,FALSE)</f>
        <v>5</v>
      </c>
      <c r="J26" s="5">
        <f>VLOOKUP(B26,[1]Exp!$B$2:$Q$121,3,FALSE)</f>
        <v>59</v>
      </c>
      <c r="K26" s="5">
        <f>VLOOKUP(B26,[1]OPPG!$B$2:$Q$121,15,FALSE)</f>
        <v>26</v>
      </c>
      <c r="L26" s="5">
        <f>VLOOKUP(B26,[1]TO!$B$2:$Q$121,11,FALSE)</f>
        <v>34</v>
      </c>
      <c r="M26" s="5">
        <f>VLOOKUP(B26,'[1]3DD'!$B$2:$Q$121,5,FALSE)</f>
        <v>11</v>
      </c>
      <c r="N26" s="2">
        <f>AVERAGE(C26:M26)</f>
        <v>36.545454545454547</v>
      </c>
      <c r="O26" s="2">
        <f>(SQRT((C26*[1]Weighting!$B$2)^2+(D26*[1]Weighting!$C$2)^2+(E26*[1]Weighting!$D$2)^2+(F26*[1]Weighting!$E$2)^2+(G26*[1]Weighting!$F$2)^2+(H26*[1]Weighting!$G$2)^2+(I26*[1]Weighting!$H$2)^2+(J26*[1]Weighting!$I$2)^2+(K26*[1]Weighting!$J$2)^2+(L26*[1]Weighting!$K$2)^2+(M26*[1]Weighting!$L$2)^2))/11</f>
        <v>157.29568933793934</v>
      </c>
      <c r="P26" s="6">
        <f>SUM(C26:M26)</f>
        <v>402</v>
      </c>
      <c r="Q26" s="6">
        <f>C26*[1]Weighting!$B$3+D26*[1]Weighting!$C$3+E26*[1]Weighting!$D$3+F26*[1]Weighting!$E$3+G26*[1]Weighting!$F$3+H26*[1]Weighting!$G$3+I26*[1]Weighting!$H$3+J26*[1]Weighting!$I$3+K26*[1]Weighting!$J$3+L26*[1]Weighting!$K$3+M26*[1]Weighting!$L$3</f>
        <v>3943.2098765432092</v>
      </c>
      <c r="R26" s="5">
        <f>VLOOKUP([1]!Ordinal[[#This Row],[Team]],[1]!BP[#Data],16,FALSE)</f>
        <v>61.017690784329176</v>
      </c>
      <c r="Z26" s="1">
        <v>0</v>
      </c>
    </row>
    <row r="27" spans="1:26">
      <c r="A27" s="3">
        <v>26</v>
      </c>
      <c r="B27" s="4" t="s">
        <v>44</v>
      </c>
      <c r="C27" s="5">
        <f>VLOOKUP(B27,[1]WL!$B$2:$Q$121,14,FALSE)</f>
        <v>14</v>
      </c>
      <c r="D27" s="5">
        <f>VLOOKUP(B27,[1]SOS!$AC$4:$AG$123,5,FALSE)</f>
        <v>45</v>
      </c>
      <c r="E27" s="5">
        <f>VLOOKUP(B27,[1]PED!$B$2:$R$121,16,FALSE)</f>
        <v>44</v>
      </c>
      <c r="F27" s="5">
        <f>VLOOKUP(B27,[1]RD!$B$2:$R$121,11,FALSE)</f>
        <v>67</v>
      </c>
      <c r="G27" s="5">
        <f>VLOOKUP(B27,'[1]3DO'!$B$2:$Q$121,5,FALSE)</f>
        <v>46</v>
      </c>
      <c r="H27" s="5">
        <f>VLOOKUP(B27,[1]TD!$B$2:$Q$121,11,FALSE)</f>
        <v>34</v>
      </c>
      <c r="I27" s="5">
        <f>VLOOKUP(B27,[1]PEO!$B$2:$R$121,16,FALSE)</f>
        <v>48</v>
      </c>
      <c r="J27" s="5">
        <f>VLOOKUP(B27,[1]Exp!$B$2:$Q$121,3,FALSE)</f>
        <v>90</v>
      </c>
      <c r="K27" s="5">
        <f>VLOOKUP(B27,[1]OPPG!$B$2:$Q$121,15,FALSE)</f>
        <v>52</v>
      </c>
      <c r="L27" s="5">
        <f>VLOOKUP(B27,[1]TO!$B$2:$Q$121,11,FALSE)</f>
        <v>27</v>
      </c>
      <c r="M27" s="5">
        <f>VLOOKUP(B27,'[1]3DD'!$B$2:$Q$121,5,FALSE)</f>
        <v>6</v>
      </c>
      <c r="N27" s="2">
        <f>AVERAGE(C27:M27)</f>
        <v>43</v>
      </c>
      <c r="O27" s="2">
        <f>(SQRT((C27*[1]Weighting!$B$2)^2+(D27*[1]Weighting!$C$2)^2+(E27*[1]Weighting!$D$2)^2+(F27*[1]Weighting!$E$2)^2+(G27*[1]Weighting!$F$2)^2+(H27*[1]Weighting!$G$2)^2+(I27*[1]Weighting!$H$2)^2+(J27*[1]Weighting!$I$2)^2+(K27*[1]Weighting!$J$2)^2+(L27*[1]Weighting!$K$2)^2+(M27*[1]Weighting!$L$2)^2))/11</f>
        <v>101.73799602267947</v>
      </c>
      <c r="P27" s="6">
        <f>SUM(C27:M27)</f>
        <v>473</v>
      </c>
      <c r="Q27" s="6">
        <f>C27*[1]Weighting!$B$3+D27*[1]Weighting!$C$3+E27*[1]Weighting!$D$3+F27*[1]Weighting!$E$3+G27*[1]Weighting!$F$3+H27*[1]Weighting!$G$3+I27*[1]Weighting!$H$3+J27*[1]Weighting!$I$3+K27*[1]Weighting!$J$3+L27*[1]Weighting!$K$3+M27*[1]Weighting!$L$3</f>
        <v>3628.3950617283949</v>
      </c>
      <c r="R27" s="5">
        <f>VLOOKUP([1]!Ordinal[[#This Row],[Team]],[1]!BP[#Data],16,FALSE)</f>
        <v>57.403921300177188</v>
      </c>
      <c r="Z27" s="1">
        <v>0</v>
      </c>
    </row>
    <row r="28" spans="1:26">
      <c r="A28" s="3">
        <v>27</v>
      </c>
      <c r="B28" s="4" t="s">
        <v>100</v>
      </c>
      <c r="C28" s="5">
        <f>VLOOKUP(B28,[1]WL!$B$2:$Q$121,14,FALSE)</f>
        <v>23</v>
      </c>
      <c r="D28" s="5">
        <f>VLOOKUP(B28,[1]SOS!$AC$4:$AG$123,5,FALSE)</f>
        <v>115</v>
      </c>
      <c r="E28" s="5">
        <f>VLOOKUP(B28,[1]PED!$B$2:$R$121,16,FALSE)</f>
        <v>17</v>
      </c>
      <c r="F28" s="5">
        <f>VLOOKUP(B28,[1]RD!$B$2:$R$121,11,FALSE)</f>
        <v>38</v>
      </c>
      <c r="G28" s="5">
        <f>VLOOKUP(B28,'[1]3DO'!$B$2:$Q$121,5,FALSE)</f>
        <v>52</v>
      </c>
      <c r="H28" s="5">
        <f>VLOOKUP(B28,[1]TD!$B$2:$Q$121,11,FALSE)</f>
        <v>15</v>
      </c>
      <c r="I28" s="5">
        <f>VLOOKUP(B28,[1]PEO!$B$2:$R$121,16,FALSE)</f>
        <v>35</v>
      </c>
      <c r="J28" s="5">
        <f>VLOOKUP(B28,[1]Exp!$B$2:$Q$121,3,FALSE)</f>
        <v>95</v>
      </c>
      <c r="K28" s="5">
        <f>VLOOKUP(B28,[1]OPPG!$B$2:$Q$121,15,FALSE)</f>
        <v>11</v>
      </c>
      <c r="L28" s="5">
        <f>VLOOKUP(B28,[1]TO!$B$2:$Q$121,11,FALSE)</f>
        <v>68</v>
      </c>
      <c r="M28" s="5">
        <f>VLOOKUP(B28,'[1]3DD'!$B$2:$Q$121,5,FALSE)</f>
        <v>23</v>
      </c>
      <c r="N28" s="2">
        <f>AVERAGE(C28:M28)</f>
        <v>44.727272727272727</v>
      </c>
      <c r="O28" s="2">
        <f>(SQRT((C28*[1]Weighting!$B$2)^2+(D28*[1]Weighting!$C$2)^2+(E28*[1]Weighting!$D$2)^2+(F28*[1]Weighting!$E$2)^2+(G28*[1]Weighting!$F$2)^2+(H28*[1]Weighting!$G$2)^2+(I28*[1]Weighting!$H$2)^2+(J28*[1]Weighting!$I$2)^2+(K28*[1]Weighting!$J$2)^2+(L28*[1]Weighting!$K$2)^2+(M28*[1]Weighting!$L$2)^2))/11</f>
        <v>172.80883241890004</v>
      </c>
      <c r="P28" s="6">
        <f>SUM(C28:M28)</f>
        <v>492</v>
      </c>
      <c r="Q28" s="6">
        <f>C28*[1]Weighting!$B$3+D28*[1]Weighting!$C$3+E28*[1]Weighting!$D$3+F28*[1]Weighting!$E$3+G28*[1]Weighting!$F$3+H28*[1]Weighting!$G$3+I28*[1]Weighting!$H$3+J28*[1]Weighting!$I$3+K28*[1]Weighting!$J$3+L28*[1]Weighting!$K$3+M28*[1]Weighting!$L$3</f>
        <v>4417.2839506172841</v>
      </c>
      <c r="R28" s="5">
        <f>VLOOKUP([1]!Ordinal[[#This Row],[Team]],[1]!BP[#Data],16,FALSE)</f>
        <v>49.642269298335265</v>
      </c>
      <c r="Z28" s="1">
        <v>0</v>
      </c>
    </row>
    <row r="29" spans="1:26">
      <c r="A29" s="3">
        <v>28</v>
      </c>
      <c r="B29" s="4" t="s">
        <v>71</v>
      </c>
      <c r="C29" s="5">
        <f>VLOOKUP(B29,[1]WL!$B$2:$Q$121,14,FALSE)</f>
        <v>14</v>
      </c>
      <c r="D29" s="5">
        <f>VLOOKUP(B29,[1]SOS!$AC$4:$AG$123,5,FALSE)</f>
        <v>50</v>
      </c>
      <c r="E29" s="5">
        <f>VLOOKUP(B29,[1]PED!$B$2:$R$121,16,FALSE)</f>
        <v>82</v>
      </c>
      <c r="F29" s="5">
        <f>VLOOKUP(B29,[1]RD!$B$2:$R$121,11,FALSE)</f>
        <v>55</v>
      </c>
      <c r="G29" s="5">
        <f>VLOOKUP(B29,'[1]3DO'!$B$2:$Q$121,5,FALSE)</f>
        <v>19</v>
      </c>
      <c r="H29" s="5">
        <f>VLOOKUP(B29,[1]TD!$B$2:$Q$121,11,FALSE)</f>
        <v>112</v>
      </c>
      <c r="I29" s="5">
        <f>VLOOKUP(B29,[1]PEO!$B$2:$R$121,16,FALSE)</f>
        <v>8</v>
      </c>
      <c r="J29" s="5">
        <f>VLOOKUP(B29,[1]Exp!$B$2:$Q$121,3,FALSE)</f>
        <v>105</v>
      </c>
      <c r="K29" s="5">
        <f>VLOOKUP(B29,[1]OPPG!$B$2:$Q$121,15,FALSE)</f>
        <v>75</v>
      </c>
      <c r="L29" s="5">
        <f>VLOOKUP(B29,[1]TO!$B$2:$Q$121,11,FALSE)</f>
        <v>3</v>
      </c>
      <c r="M29" s="5">
        <f>VLOOKUP(B29,'[1]3DD'!$B$2:$Q$121,5,FALSE)</f>
        <v>71</v>
      </c>
      <c r="N29" s="2">
        <f>AVERAGE(C29:M29)</f>
        <v>54</v>
      </c>
      <c r="O29" s="2">
        <f>(SQRT((C29*[1]Weighting!$B$2)^2+(D29*[1]Weighting!$C$2)^2+(E29*[1]Weighting!$D$2)^2+(F29*[1]Weighting!$E$2)^2+(G29*[1]Weighting!$F$2)^2+(H29*[1]Weighting!$G$2)^2+(I29*[1]Weighting!$H$2)^2+(J29*[1]Weighting!$I$2)^2+(K29*[1]Weighting!$J$2)^2+(L29*[1]Weighting!$K$2)^2+(M29*[1]Weighting!$L$2)^2))/11</f>
        <v>126.94174495243969</v>
      </c>
      <c r="P29" s="6">
        <f>SUM(C29:M29)</f>
        <v>594</v>
      </c>
      <c r="Q29" s="6">
        <f>C29*[1]Weighting!$B$3+D29*[1]Weighting!$C$3+E29*[1]Weighting!$D$3+F29*[1]Weighting!$E$3+G29*[1]Weighting!$F$3+H29*[1]Weighting!$G$3+I29*[1]Weighting!$H$3+J29*[1]Weighting!$I$3+K29*[1]Weighting!$J$3+L29*[1]Weighting!$K$3+M29*[1]Weighting!$L$3</f>
        <v>4228.3950617283954</v>
      </c>
      <c r="R29" s="5">
        <f>VLOOKUP([1]!Ordinal[[#This Row],[Team]],[1]!BP[#Data],16,FALSE)</f>
        <v>46.697904225930436</v>
      </c>
      <c r="Z29" s="1">
        <v>0</v>
      </c>
    </row>
    <row r="30" spans="1:26">
      <c r="A30" s="3">
        <v>29</v>
      </c>
      <c r="B30" s="4" t="s">
        <v>73</v>
      </c>
      <c r="C30" s="5">
        <f>VLOOKUP(B30,[1]WL!$B$2:$Q$121,14,FALSE)</f>
        <v>43</v>
      </c>
      <c r="D30" s="5">
        <f>VLOOKUP(B30,[1]SOS!$AC$4:$AG$123,5,FALSE)</f>
        <v>49</v>
      </c>
      <c r="E30" s="5">
        <f>VLOOKUP(B30,[1]PED!$B$2:$R$121,16,FALSE)</f>
        <v>25</v>
      </c>
      <c r="F30" s="5">
        <f>VLOOKUP(B30,[1]RD!$B$2:$R$121,11,FALSE)</f>
        <v>7</v>
      </c>
      <c r="G30" s="5">
        <f>VLOOKUP(B30,'[1]3DO'!$B$2:$Q$121,5,FALSE)</f>
        <v>31</v>
      </c>
      <c r="H30" s="5">
        <f>VLOOKUP(B30,[1]TD!$B$2:$Q$121,11,FALSE)</f>
        <v>24</v>
      </c>
      <c r="I30" s="5">
        <f>VLOOKUP(B30,[1]PEO!$B$2:$R$121,16,FALSE)</f>
        <v>65</v>
      </c>
      <c r="J30" s="5">
        <f>VLOOKUP(B30,[1]Exp!$B$2:$Q$121,3,FALSE)</f>
        <v>84</v>
      </c>
      <c r="K30" s="5">
        <f>VLOOKUP(B30,[1]OPPG!$B$2:$Q$121,15,FALSE)</f>
        <v>41</v>
      </c>
      <c r="L30" s="5">
        <f>VLOOKUP(B30,[1]TO!$B$2:$Q$121,11,FALSE)</f>
        <v>15</v>
      </c>
      <c r="M30" s="5">
        <f>VLOOKUP(B30,'[1]3DD'!$B$2:$Q$121,5,FALSE)</f>
        <v>8</v>
      </c>
      <c r="N30" s="2">
        <f>AVERAGE(C30:M30)</f>
        <v>35.636363636363633</v>
      </c>
      <c r="O30" s="2">
        <f>(SQRT((C30*[1]Weighting!$B$2)^2+(D30*[1]Weighting!$C$2)^2+(E30*[1]Weighting!$D$2)^2+(F30*[1]Weighting!$E$2)^2+(G30*[1]Weighting!$F$2)^2+(H30*[1]Weighting!$G$2)^2+(I30*[1]Weighting!$H$2)^2+(J30*[1]Weighting!$I$2)^2+(K30*[1]Weighting!$J$2)^2+(L30*[1]Weighting!$K$2)^2+(M30*[1]Weighting!$L$2)^2))/11</f>
        <v>126.59409984553972</v>
      </c>
      <c r="P30" s="6">
        <f>SUM(C30:M30)</f>
        <v>392</v>
      </c>
      <c r="Q30" s="6">
        <f>C30*[1]Weighting!$B$3+D30*[1]Weighting!$C$3+E30*[1]Weighting!$D$3+F30*[1]Weighting!$E$3+G30*[1]Weighting!$F$3+H30*[1]Weighting!$G$3+I30*[1]Weighting!$H$3+J30*[1]Weighting!$I$3+K30*[1]Weighting!$J$3+L30*[1]Weighting!$K$3+M30*[1]Weighting!$L$3</f>
        <v>3627.1604938271607</v>
      </c>
      <c r="R30" s="5">
        <f>VLOOKUP([1]!Ordinal[[#This Row],[Team]],[1]!BP[#Data],16,FALSE)</f>
        <v>44.496799754649544</v>
      </c>
      <c r="Z30" s="1">
        <v>0</v>
      </c>
    </row>
    <row r="31" spans="1:26">
      <c r="A31" s="3">
        <v>30</v>
      </c>
      <c r="B31" s="4" t="s">
        <v>18</v>
      </c>
      <c r="C31" s="5">
        <f>VLOOKUP(B31,[1]WL!$B$2:$Q$121,14,FALSE)</f>
        <v>31</v>
      </c>
      <c r="D31" s="5">
        <f>VLOOKUP(B31,[1]SOS!$AC$4:$AG$123,5,FALSE)</f>
        <v>32</v>
      </c>
      <c r="E31" s="5">
        <f>VLOOKUP(B31,[1]PED!$B$2:$R$121,16,FALSE)</f>
        <v>20</v>
      </c>
      <c r="F31" s="5">
        <f>VLOOKUP(B31,[1]RD!$B$2:$R$121,11,FALSE)</f>
        <v>34</v>
      </c>
      <c r="G31" s="5">
        <f>VLOOKUP(B31,'[1]3DO'!$B$2:$Q$121,5,FALSE)</f>
        <v>42</v>
      </c>
      <c r="H31" s="5">
        <f>VLOOKUP(B31,[1]TD!$B$2:$Q$121,11,FALSE)</f>
        <v>21</v>
      </c>
      <c r="I31" s="5">
        <f>VLOOKUP(B31,[1]PEO!$B$2:$R$121,16,FALSE)</f>
        <v>79</v>
      </c>
      <c r="J31" s="5">
        <f>VLOOKUP(B31,[1]Exp!$B$2:$Q$121,3,FALSE)</f>
        <v>116</v>
      </c>
      <c r="K31" s="5">
        <f>VLOOKUP(B31,[1]OPPG!$B$2:$Q$121,15,FALSE)</f>
        <v>37</v>
      </c>
      <c r="L31" s="5">
        <f>VLOOKUP(B31,[1]TO!$B$2:$Q$121,11,FALSE)</f>
        <v>96</v>
      </c>
      <c r="M31" s="5">
        <f>VLOOKUP(B31,'[1]3DD'!$B$2:$Q$121,5,FALSE)</f>
        <v>39</v>
      </c>
      <c r="N31" s="2">
        <f>AVERAGE(C31:M31)</f>
        <v>49.727272727272727</v>
      </c>
      <c r="O31" s="2">
        <f>(SQRT((C31*[1]Weighting!$B$2)^2+(D31*[1]Weighting!$C$2)^2+(E31*[1]Weighting!$D$2)^2+(F31*[1]Weighting!$E$2)^2+(G31*[1]Weighting!$F$2)^2+(H31*[1]Weighting!$G$2)^2+(I31*[1]Weighting!$H$2)^2+(J31*[1]Weighting!$I$2)^2+(K31*[1]Weighting!$J$2)^2+(L31*[1]Weighting!$K$2)^2+(M31*[1]Weighting!$L$2)^2))/11</f>
        <v>101.49510430728719</v>
      </c>
      <c r="P31" s="6">
        <f>SUM(C31:M31)</f>
        <v>547</v>
      </c>
      <c r="Q31" s="6">
        <f>C31*[1]Weighting!$B$3+D31*[1]Weighting!$C$3+E31*[1]Weighting!$D$3+F31*[1]Weighting!$E$3+G31*[1]Weighting!$F$3+H31*[1]Weighting!$G$3+I31*[1]Weighting!$H$3+J31*[1]Weighting!$I$3+K31*[1]Weighting!$J$3+L31*[1]Weighting!$K$3+M31*[1]Weighting!$L$3</f>
        <v>3535.8024691358028</v>
      </c>
      <c r="R31" s="5">
        <f>VLOOKUP([1]!Ordinal[[#This Row],[Team]],[1]!BP[#Data],16,FALSE)</f>
        <v>43.344165236607189</v>
      </c>
      <c r="Z31" s="1">
        <v>0</v>
      </c>
    </row>
    <row r="32" spans="1:26">
      <c r="A32" s="3">
        <v>31</v>
      </c>
      <c r="B32" s="4" t="s">
        <v>74</v>
      </c>
      <c r="C32" s="5">
        <f>VLOOKUP(B32,[1]WL!$B$2:$Q$121,14,FALSE)</f>
        <v>31</v>
      </c>
      <c r="D32" s="5">
        <f>VLOOKUP(B32,[1]SOS!$AC$4:$AG$123,5,FALSE)</f>
        <v>57</v>
      </c>
      <c r="E32" s="5">
        <f>VLOOKUP(B32,[1]PED!$B$2:$R$121,16,FALSE)</f>
        <v>60</v>
      </c>
      <c r="F32" s="5">
        <f>VLOOKUP(B32,[1]RD!$B$2:$R$121,11,FALSE)</f>
        <v>26</v>
      </c>
      <c r="G32" s="5">
        <f>VLOOKUP(B32,'[1]3DO'!$B$2:$Q$121,5,FALSE)</f>
        <v>14</v>
      </c>
      <c r="H32" s="5">
        <f>VLOOKUP(B32,[1]TD!$B$2:$Q$121,11,FALSE)</f>
        <v>36</v>
      </c>
      <c r="I32" s="5">
        <f>VLOOKUP(B32,[1]PEO!$B$2:$R$121,16,FALSE)</f>
        <v>47</v>
      </c>
      <c r="J32" s="5">
        <f>VLOOKUP(B32,[1]Exp!$B$2:$Q$121,3,FALSE)</f>
        <v>38</v>
      </c>
      <c r="K32" s="5">
        <f>VLOOKUP(B32,[1]OPPG!$B$2:$Q$121,15,FALSE)</f>
        <v>22</v>
      </c>
      <c r="L32" s="5">
        <f>VLOOKUP(B32,[1]TO!$B$2:$Q$121,11,FALSE)</f>
        <v>38</v>
      </c>
      <c r="M32" s="5">
        <f>VLOOKUP(B32,'[1]3DD'!$B$2:$Q$121,5,FALSE)</f>
        <v>51</v>
      </c>
      <c r="N32" s="2">
        <f>AVERAGE(C32:M32)</f>
        <v>38.18181818181818</v>
      </c>
      <c r="O32" s="2">
        <f>(SQRT((C32*[1]Weighting!$B$2)^2+(D32*[1]Weighting!$C$2)^2+(E32*[1]Weighting!$D$2)^2+(F32*[1]Weighting!$E$2)^2+(G32*[1]Weighting!$F$2)^2+(H32*[1]Weighting!$G$2)^2+(I32*[1]Weighting!$H$2)^2+(J32*[1]Weighting!$I$2)^2+(K32*[1]Weighting!$J$2)^2+(L32*[1]Weighting!$K$2)^2+(M32*[1]Weighting!$L$2)^2))/11</f>
        <v>121.65294084619954</v>
      </c>
      <c r="P32" s="6">
        <f>SUM(C32:M32)</f>
        <v>420</v>
      </c>
      <c r="Q32" s="6">
        <f>C32*[1]Weighting!$B$3+D32*[1]Weighting!$C$3+E32*[1]Weighting!$D$3+F32*[1]Weighting!$E$3+G32*[1]Weighting!$F$3+H32*[1]Weighting!$G$3+I32*[1]Weighting!$H$3+J32*[1]Weighting!$I$3+K32*[1]Weighting!$J$3+L32*[1]Weighting!$K$3+M32*[1]Weighting!$L$3</f>
        <v>3851.8518518518517</v>
      </c>
      <c r="R32" s="5">
        <f>VLOOKUP([1]!Ordinal[[#This Row],[Team]],[1]!BP[#Data],16,FALSE)</f>
        <v>43.176740516258974</v>
      </c>
      <c r="Z32" s="1">
        <v>0</v>
      </c>
    </row>
    <row r="33" spans="1:26">
      <c r="A33" s="3">
        <v>32</v>
      </c>
      <c r="B33" s="4" t="s">
        <v>99</v>
      </c>
      <c r="C33" s="5">
        <f>VLOOKUP(B33,[1]WL!$B$2:$Q$121,14,FALSE)</f>
        <v>43</v>
      </c>
      <c r="D33" s="5">
        <f>VLOOKUP(B33,[1]SOS!$AC$4:$AG$123,5,FALSE)</f>
        <v>85</v>
      </c>
      <c r="E33" s="5">
        <f>VLOOKUP(B33,[1]PED!$B$2:$R$121,16,FALSE)</f>
        <v>2</v>
      </c>
      <c r="F33" s="5">
        <f>VLOOKUP(B33,[1]RD!$B$2:$R$121,11,FALSE)</f>
        <v>32</v>
      </c>
      <c r="G33" s="5">
        <f>VLOOKUP(B33,'[1]3DO'!$B$2:$Q$121,5,FALSE)</f>
        <v>39</v>
      </c>
      <c r="H33" s="5">
        <f>VLOOKUP(B33,[1]TD!$B$2:$Q$121,11,FALSE)</f>
        <v>9</v>
      </c>
      <c r="I33" s="5">
        <f>VLOOKUP(B33,[1]PEO!$B$2:$R$121,16,FALSE)</f>
        <v>64</v>
      </c>
      <c r="J33" s="5">
        <f>VLOOKUP(B33,[1]Exp!$B$2:$Q$121,3,FALSE)</f>
        <v>68</v>
      </c>
      <c r="K33" s="5">
        <f>VLOOKUP(B33,[1]OPPG!$B$2:$Q$121,15,FALSE)</f>
        <v>8</v>
      </c>
      <c r="L33" s="5">
        <f>VLOOKUP(B33,[1]TO!$B$2:$Q$121,11,FALSE)</f>
        <v>70</v>
      </c>
      <c r="M33" s="5">
        <f>VLOOKUP(B33,'[1]3DD'!$B$2:$Q$121,5,FALSE)</f>
        <v>60</v>
      </c>
      <c r="N33" s="2">
        <f>AVERAGE(C33:M33)</f>
        <v>43.636363636363633</v>
      </c>
      <c r="O33" s="2">
        <f>(SQRT((C33*[1]Weighting!$B$2)^2+(D33*[1]Weighting!$C$2)^2+(E33*[1]Weighting!$D$2)^2+(F33*[1]Weighting!$E$2)^2+(G33*[1]Weighting!$F$2)^2+(H33*[1]Weighting!$G$2)^2+(I33*[1]Weighting!$H$2)^2+(J33*[1]Weighting!$I$2)^2+(K33*[1]Weighting!$J$2)^2+(L33*[1]Weighting!$K$2)^2+(M33*[1]Weighting!$L$2)^2))/11</f>
        <v>158.78492652818775</v>
      </c>
      <c r="P33" s="6">
        <f>SUM(C33:M33)</f>
        <v>480</v>
      </c>
      <c r="Q33" s="6">
        <f>C33*[1]Weighting!$B$3+D33*[1]Weighting!$C$3+E33*[1]Weighting!$D$3+F33*[1]Weighting!$E$3+G33*[1]Weighting!$F$3+H33*[1]Weighting!$G$3+I33*[1]Weighting!$H$3+J33*[1]Weighting!$I$3+K33*[1]Weighting!$J$3+L33*[1]Weighting!$K$3+M33*[1]Weighting!$L$3</f>
        <v>4314.8148148148148</v>
      </c>
      <c r="R33" s="5">
        <f>VLOOKUP([1]!Ordinal[[#This Row],[Team]],[1]!BP[#Data],16,FALSE)</f>
        <v>41.329850384545971</v>
      </c>
      <c r="Z33" s="1">
        <v>0</v>
      </c>
    </row>
    <row r="34" spans="1:26">
      <c r="A34" s="3">
        <v>33</v>
      </c>
      <c r="B34" s="4" t="s">
        <v>23</v>
      </c>
      <c r="C34" s="5">
        <f>VLOOKUP(B34,[1]WL!$B$2:$Q$121,14,FALSE)</f>
        <v>31</v>
      </c>
      <c r="D34" s="5">
        <f>VLOOKUP(B34,[1]SOS!$AC$4:$AG$123,5,FALSE)</f>
        <v>22</v>
      </c>
      <c r="E34" s="5">
        <f>VLOOKUP(B34,[1]PED!$B$2:$R$121,16,FALSE)</f>
        <v>36</v>
      </c>
      <c r="F34" s="5">
        <f>VLOOKUP(B34,[1]RD!$B$2:$R$121,11,FALSE)</f>
        <v>37</v>
      </c>
      <c r="G34" s="5">
        <f>VLOOKUP(B34,'[1]3DO'!$B$2:$Q$121,5,FALSE)</f>
        <v>97</v>
      </c>
      <c r="H34" s="5">
        <f>VLOOKUP(B34,[1]TD!$B$2:$Q$121,11,FALSE)</f>
        <v>56</v>
      </c>
      <c r="I34" s="5">
        <f>VLOOKUP(B34,[1]PEO!$B$2:$R$121,16,FALSE)</f>
        <v>30</v>
      </c>
      <c r="J34" s="5">
        <f>VLOOKUP(B34,[1]Exp!$B$2:$Q$121,3,FALSE)</f>
        <v>105</v>
      </c>
      <c r="K34" s="5">
        <f>VLOOKUP(B34,[1]OPPG!$B$2:$Q$121,15,FALSE)</f>
        <v>49</v>
      </c>
      <c r="L34" s="5">
        <f>VLOOKUP(B34,[1]TO!$B$2:$Q$121,11,FALSE)</f>
        <v>58</v>
      </c>
      <c r="M34" s="5">
        <f>VLOOKUP(B34,'[1]3DD'!$B$2:$Q$121,5,FALSE)</f>
        <v>45</v>
      </c>
      <c r="N34" s="2">
        <f>AVERAGE(C34:M34)</f>
        <v>51.454545454545453</v>
      </c>
      <c r="O34" s="2">
        <f>(SQRT((C34*[1]Weighting!$B$2)^2+(D34*[1]Weighting!$C$2)^2+(E34*[1]Weighting!$D$2)^2+(F34*[1]Weighting!$E$2)^2+(G34*[1]Weighting!$F$2)^2+(H34*[1]Weighting!$G$2)^2+(I34*[1]Weighting!$H$2)^2+(J34*[1]Weighting!$I$2)^2+(K34*[1]Weighting!$J$2)^2+(L34*[1]Weighting!$K$2)^2+(M34*[1]Weighting!$L$2)^2))/11</f>
        <v>112.65554903009762</v>
      </c>
      <c r="P34" s="6">
        <f>SUM(C34:M34)</f>
        <v>566</v>
      </c>
      <c r="Q34" s="6">
        <f>C34*[1]Weighting!$B$3+D34*[1]Weighting!$C$3+E34*[1]Weighting!$D$3+F34*[1]Weighting!$E$3+G34*[1]Weighting!$F$3+H34*[1]Weighting!$G$3+I34*[1]Weighting!$H$3+J34*[1]Weighting!$I$3+K34*[1]Weighting!$J$3+L34*[1]Weighting!$K$3+M34*[1]Weighting!$L$3</f>
        <v>3948.1481481481478</v>
      </c>
      <c r="R34" s="5">
        <f>VLOOKUP([1]!Ordinal[[#This Row],[Team]],[1]!BP[#Data],16,FALSE)</f>
        <v>34.872951507150226</v>
      </c>
      <c r="Z34" s="1">
        <v>0</v>
      </c>
    </row>
    <row r="35" spans="1:26">
      <c r="A35" s="3">
        <v>34</v>
      </c>
      <c r="B35" s="4" t="s">
        <v>20</v>
      </c>
      <c r="C35" s="5">
        <f>VLOOKUP(B35,[1]WL!$B$2:$Q$121,14,FALSE)</f>
        <v>43</v>
      </c>
      <c r="D35" s="5">
        <f>VLOOKUP(B35,[1]SOS!$AC$4:$AG$123,5,FALSE)</f>
        <v>31</v>
      </c>
      <c r="E35" s="5">
        <f>VLOOKUP(B35,[1]PED!$B$2:$R$121,16,FALSE)</f>
        <v>39</v>
      </c>
      <c r="F35" s="5">
        <f>VLOOKUP(B35,[1]RD!$B$2:$R$121,11,FALSE)</f>
        <v>19</v>
      </c>
      <c r="G35" s="5">
        <f>VLOOKUP(B35,'[1]3DO'!$B$2:$Q$121,5,FALSE)</f>
        <v>60</v>
      </c>
      <c r="H35" s="5">
        <f>VLOOKUP(B35,[1]TD!$B$2:$Q$121,11,FALSE)</f>
        <v>6</v>
      </c>
      <c r="I35" s="5">
        <f>VLOOKUP(B35,[1]PEO!$B$2:$R$121,16,FALSE)</f>
        <v>90</v>
      </c>
      <c r="J35" s="5">
        <f>VLOOKUP(B35,[1]Exp!$B$2:$Q$121,3,FALSE)</f>
        <v>116</v>
      </c>
      <c r="K35" s="5">
        <f>VLOOKUP(B35,[1]OPPG!$B$2:$Q$121,15,FALSE)</f>
        <v>36</v>
      </c>
      <c r="L35" s="5">
        <f>VLOOKUP(B35,[1]TO!$B$2:$Q$121,11,FALSE)</f>
        <v>71</v>
      </c>
      <c r="M35" s="5">
        <f>VLOOKUP(B35,'[1]3DD'!$B$2:$Q$121,5,FALSE)</f>
        <v>24</v>
      </c>
      <c r="N35" s="2">
        <f>AVERAGE(C35:M35)</f>
        <v>48.636363636363633</v>
      </c>
      <c r="O35" s="2">
        <f>(SQRT((C35*[1]Weighting!$B$2)^2+(D35*[1]Weighting!$C$2)^2+(E35*[1]Weighting!$D$2)^2+(F35*[1]Weighting!$E$2)^2+(G35*[1]Weighting!$F$2)^2+(H35*[1]Weighting!$G$2)^2+(I35*[1]Weighting!$H$2)^2+(J35*[1]Weighting!$I$2)^2+(K35*[1]Weighting!$J$2)^2+(L35*[1]Weighting!$K$2)^2+(M35*[1]Weighting!$L$2)^2))/11</f>
        <v>126.3196457110373</v>
      </c>
      <c r="P35" s="6">
        <f>SUM(C35:M35)</f>
        <v>535</v>
      </c>
      <c r="Q35" s="6">
        <f>C35*[1]Weighting!$B$3+D35*[1]Weighting!$C$3+E35*[1]Weighting!$D$3+F35*[1]Weighting!$E$3+G35*[1]Weighting!$F$3+H35*[1]Weighting!$G$3+I35*[1]Weighting!$H$3+J35*[1]Weighting!$I$3+K35*[1]Weighting!$J$3+L35*[1]Weighting!$K$3+M35*[1]Weighting!$L$3</f>
        <v>3979.0123456790125</v>
      </c>
      <c r="R35" s="5">
        <f>VLOOKUP([1]!Ordinal[[#This Row],[Team]],[1]!BP[#Data],16,FALSE)</f>
        <v>33.738037555575751</v>
      </c>
      <c r="Z35" s="1">
        <v>0</v>
      </c>
    </row>
    <row r="36" spans="1:26">
      <c r="A36" s="3">
        <v>35</v>
      </c>
      <c r="B36" s="4" t="s">
        <v>64</v>
      </c>
      <c r="C36" s="5">
        <f>VLOOKUP(B36,[1]WL!$B$2:$Q$121,14,FALSE)</f>
        <v>31</v>
      </c>
      <c r="D36" s="5">
        <f>VLOOKUP(B36,[1]SOS!$AC$4:$AG$123,5,FALSE)</f>
        <v>104</v>
      </c>
      <c r="E36" s="5">
        <f>VLOOKUP(B36,[1]PED!$B$2:$R$121,16,FALSE)</f>
        <v>34</v>
      </c>
      <c r="F36" s="5">
        <f>VLOOKUP(B36,[1]RD!$B$2:$R$121,11,FALSE)</f>
        <v>11</v>
      </c>
      <c r="G36" s="5">
        <f>VLOOKUP(B36,'[1]3DO'!$B$2:$Q$121,5,FALSE)</f>
        <v>24</v>
      </c>
      <c r="H36" s="5">
        <f>VLOOKUP(B36,[1]TD!$B$2:$Q$121,11,FALSE)</f>
        <v>16</v>
      </c>
      <c r="I36" s="5">
        <f>VLOOKUP(B36,[1]PEO!$B$2:$R$121,16,FALSE)</f>
        <v>84</v>
      </c>
      <c r="J36" s="5">
        <f>VLOOKUP(B36,[1]Exp!$B$2:$Q$121,3,FALSE)</f>
        <v>49</v>
      </c>
      <c r="K36" s="5">
        <f>VLOOKUP(B36,[1]OPPG!$B$2:$Q$121,15,FALSE)</f>
        <v>54</v>
      </c>
      <c r="L36" s="5">
        <f>VLOOKUP(B36,[1]TO!$B$2:$Q$121,11,FALSE)</f>
        <v>50</v>
      </c>
      <c r="M36" s="5">
        <f>VLOOKUP(B36,'[1]3DD'!$B$2:$Q$121,5,FALSE)</f>
        <v>32</v>
      </c>
      <c r="N36" s="2">
        <f>AVERAGE(C36:M36)</f>
        <v>44.454545454545453</v>
      </c>
      <c r="O36" s="2">
        <f>(SQRT((C36*[1]Weighting!$B$2)^2+(D36*[1]Weighting!$C$2)^2+(E36*[1]Weighting!$D$2)^2+(F36*[1]Weighting!$E$2)^2+(G36*[1]Weighting!$F$2)^2+(H36*[1]Weighting!$G$2)^2+(I36*[1]Weighting!$H$2)^2+(J36*[1]Weighting!$I$2)^2+(K36*[1]Weighting!$J$2)^2+(L36*[1]Weighting!$K$2)^2+(M36*[1]Weighting!$L$2)^2))/11</f>
        <v>167.30022007266948</v>
      </c>
      <c r="P36" s="6">
        <f>SUM(C36:M36)</f>
        <v>489</v>
      </c>
      <c r="Q36" s="6">
        <f>C36*[1]Weighting!$B$3+D36*[1]Weighting!$C$3+E36*[1]Weighting!$D$3+F36*[1]Weighting!$E$3+G36*[1]Weighting!$F$3+H36*[1]Weighting!$G$3+I36*[1]Weighting!$H$3+J36*[1]Weighting!$I$3+K36*[1]Weighting!$J$3+L36*[1]Weighting!$K$3+M36*[1]Weighting!$L$3</f>
        <v>4576.5432098765432</v>
      </c>
      <c r="R36" s="5">
        <f>VLOOKUP([1]!Ordinal[[#This Row],[Team]],[1]!BP[#Data],16,FALSE)</f>
        <v>33.466576089495128</v>
      </c>
      <c r="Z36" s="1">
        <v>0</v>
      </c>
    </row>
    <row r="37" spans="1:26">
      <c r="A37" s="3">
        <v>36</v>
      </c>
      <c r="B37" s="4" t="s">
        <v>21</v>
      </c>
      <c r="C37" s="5">
        <f>VLOOKUP(B37,[1]WL!$B$2:$Q$121,14,FALSE)</f>
        <v>31</v>
      </c>
      <c r="D37" s="5">
        <f>VLOOKUP(B37,[1]SOS!$AC$4:$AG$123,5,FALSE)</f>
        <v>24</v>
      </c>
      <c r="E37" s="5">
        <f>VLOOKUP(B37,[1]PED!$B$2:$R$121,16,FALSE)</f>
        <v>92</v>
      </c>
      <c r="F37" s="5">
        <f>VLOOKUP(B37,[1]RD!$B$2:$R$121,11,FALSE)</f>
        <v>49</v>
      </c>
      <c r="G37" s="5">
        <f>VLOOKUP(B37,'[1]3DO'!$B$2:$Q$121,5,FALSE)</f>
        <v>6</v>
      </c>
      <c r="H37" s="5">
        <f>VLOOKUP(B37,[1]TD!$B$2:$Q$121,11,FALSE)</f>
        <v>100</v>
      </c>
      <c r="I37" s="5">
        <f>VLOOKUP(B37,[1]PEO!$B$2:$R$121,16,FALSE)</f>
        <v>14</v>
      </c>
      <c r="J37" s="5">
        <f>VLOOKUP(B37,[1]Exp!$B$2:$Q$121,3,FALSE)</f>
        <v>66</v>
      </c>
      <c r="K37" s="5">
        <f>VLOOKUP(B37,[1]OPPG!$B$2:$Q$121,15,FALSE)</f>
        <v>71</v>
      </c>
      <c r="L37" s="5">
        <f>VLOOKUP(B37,[1]TO!$B$2:$Q$121,11,FALSE)</f>
        <v>13</v>
      </c>
      <c r="M37" s="5">
        <f>VLOOKUP(B37,'[1]3DD'!$B$2:$Q$121,5,FALSE)</f>
        <v>101</v>
      </c>
      <c r="N37" s="2">
        <f>AVERAGE(C37:M37)</f>
        <v>51.545454545454547</v>
      </c>
      <c r="O37" s="2">
        <f>(SQRT((C37*[1]Weighting!$B$2)^2+(D37*[1]Weighting!$C$2)^2+(E37*[1]Weighting!$D$2)^2+(F37*[1]Weighting!$E$2)^2+(G37*[1]Weighting!$F$2)^2+(H37*[1]Weighting!$G$2)^2+(I37*[1]Weighting!$H$2)^2+(J37*[1]Weighting!$I$2)^2+(K37*[1]Weighting!$J$2)^2+(L37*[1]Weighting!$K$2)^2+(M37*[1]Weighting!$L$2)^2))/11</f>
        <v>128.31981611041832</v>
      </c>
      <c r="P37" s="6">
        <f>SUM(C37:M37)</f>
        <v>567</v>
      </c>
      <c r="Q37" s="6">
        <f>C37*[1]Weighting!$B$3+D37*[1]Weighting!$C$3+E37*[1]Weighting!$D$3+F37*[1]Weighting!$E$3+G37*[1]Weighting!$F$3+H37*[1]Weighting!$G$3+I37*[1]Weighting!$H$3+J37*[1]Weighting!$I$3+K37*[1]Weighting!$J$3+L37*[1]Weighting!$K$3+M37*[1]Weighting!$L$3</f>
        <v>4206.1728395061727</v>
      </c>
      <c r="R37" s="5">
        <f>VLOOKUP([1]!Ordinal[[#This Row],[Team]],[1]!BP[#Data],16,FALSE)</f>
        <v>31.585701874102988</v>
      </c>
      <c r="Z37" s="1">
        <v>0</v>
      </c>
    </row>
    <row r="38" spans="1:26">
      <c r="A38" s="3">
        <v>37</v>
      </c>
      <c r="B38" s="4" t="s">
        <v>37</v>
      </c>
      <c r="C38" s="5">
        <f>VLOOKUP(B38,[1]WL!$B$2:$Q$121,14,FALSE)</f>
        <v>43</v>
      </c>
      <c r="D38" s="5">
        <f>VLOOKUP(B38,[1]SOS!$AC$4:$AG$123,5,FALSE)</f>
        <v>25</v>
      </c>
      <c r="E38" s="5">
        <f>VLOOKUP(B38,[1]PED!$B$2:$R$121,16,FALSE)</f>
        <v>5</v>
      </c>
      <c r="F38" s="5">
        <f>VLOOKUP(B38,[1]RD!$B$2:$R$121,11,FALSE)</f>
        <v>80</v>
      </c>
      <c r="G38" s="5">
        <f>VLOOKUP(B38,'[1]3DO'!$B$2:$Q$121,5,FALSE)</f>
        <v>55</v>
      </c>
      <c r="H38" s="5">
        <f>VLOOKUP(B38,[1]TD!$B$2:$Q$121,11,FALSE)</f>
        <v>22</v>
      </c>
      <c r="I38" s="5">
        <f>VLOOKUP(B38,[1]PEO!$B$2:$R$121,16,FALSE)</f>
        <v>95</v>
      </c>
      <c r="J38" s="5">
        <f>VLOOKUP(B38,[1]Exp!$B$2:$Q$121,3,FALSE)</f>
        <v>18</v>
      </c>
      <c r="K38" s="5">
        <f>VLOOKUP(B38,[1]OPPG!$B$2:$Q$121,15,FALSE)</f>
        <v>41</v>
      </c>
      <c r="L38" s="5">
        <f>VLOOKUP(B38,[1]TO!$B$2:$Q$121,11,FALSE)</f>
        <v>60</v>
      </c>
      <c r="M38" s="5">
        <f>VLOOKUP(B38,'[1]3DD'!$B$2:$Q$121,5,FALSE)</f>
        <v>42</v>
      </c>
      <c r="N38" s="2">
        <f>AVERAGE(C38:M38)</f>
        <v>44.18181818181818</v>
      </c>
      <c r="O38" s="2">
        <f>(SQRT((C38*[1]Weighting!$B$2)^2+(D38*[1]Weighting!$C$2)^2+(E38*[1]Weighting!$D$2)^2+(F38*[1]Weighting!$E$2)^2+(G38*[1]Weighting!$F$2)^2+(H38*[1]Weighting!$G$2)^2+(I38*[1]Weighting!$H$2)^2+(J38*[1]Weighting!$I$2)^2+(K38*[1]Weighting!$J$2)^2+(L38*[1]Weighting!$K$2)^2+(M38*[1]Weighting!$L$2)^2))/11</f>
        <v>132.69121552569314</v>
      </c>
      <c r="P38" s="6">
        <f>SUM(C38:M38)</f>
        <v>486</v>
      </c>
      <c r="Q38" s="6">
        <f>C38*[1]Weighting!$B$3+D38*[1]Weighting!$C$3+E38*[1]Weighting!$D$3+F38*[1]Weighting!$E$3+G38*[1]Weighting!$F$3+H38*[1]Weighting!$G$3+I38*[1]Weighting!$H$3+J38*[1]Weighting!$I$3+K38*[1]Weighting!$J$3+L38*[1]Weighting!$K$3+M38*[1]Weighting!$L$3</f>
        <v>4212.3456790123464</v>
      </c>
      <c r="R38" s="5">
        <f>VLOOKUP([1]!Ordinal[[#This Row],[Team]],[1]!BP[#Data],16,FALSE)</f>
        <v>29.454004643320282</v>
      </c>
      <c r="Z38" s="1">
        <v>0</v>
      </c>
    </row>
    <row r="39" spans="1:26">
      <c r="A39" s="3">
        <v>38</v>
      </c>
      <c r="B39" s="4" t="s">
        <v>120</v>
      </c>
      <c r="C39" s="5">
        <f>VLOOKUP(B39,[1]WL!$B$2:$Q$121,14,FALSE)</f>
        <v>43</v>
      </c>
      <c r="D39" s="5">
        <f>VLOOKUP(B39,[1]SOS!$AC$4:$AG$123,5,FALSE)</f>
        <v>10</v>
      </c>
      <c r="E39" s="5">
        <f>VLOOKUP(B39,[1]PED!$B$2:$R$121,16,FALSE)</f>
        <v>97</v>
      </c>
      <c r="F39" s="5">
        <f>VLOOKUP(B39,[1]RD!$B$2:$R$121,11,FALSE)</f>
        <v>20</v>
      </c>
      <c r="G39" s="5">
        <f>VLOOKUP(B39,'[1]3DO'!$B$2:$Q$121,5,FALSE)</f>
        <v>22</v>
      </c>
      <c r="H39" s="5">
        <f>VLOOKUP(B39,[1]TD!$B$2:$Q$121,11,FALSE)</f>
        <v>44</v>
      </c>
      <c r="I39" s="5">
        <f>VLOOKUP(B39,[1]PEO!$B$2:$R$121,16,FALSE)</f>
        <v>80</v>
      </c>
      <c r="J39" s="5">
        <f>VLOOKUP(B39,[1]Exp!$B$2:$Q$121,3,FALSE)</f>
        <v>114</v>
      </c>
      <c r="K39" s="5">
        <f>VLOOKUP(B39,[1]OPPG!$B$2:$Q$121,15,FALSE)</f>
        <v>63</v>
      </c>
      <c r="L39" s="5">
        <f>VLOOKUP(B39,[1]TO!$B$2:$Q$121,11,FALSE)</f>
        <v>84</v>
      </c>
      <c r="M39" s="5">
        <f>VLOOKUP(B39,'[1]3DD'!$B$2:$Q$121,5,FALSE)</f>
        <v>16</v>
      </c>
      <c r="N39" s="2">
        <f>AVERAGE(C39:M39)</f>
        <v>53.909090909090907</v>
      </c>
      <c r="O39" s="2">
        <f>(SQRT((C39*[1]Weighting!$B$2)^2+(D39*[1]Weighting!$C$2)^2+(E39*[1]Weighting!$D$2)^2+(F39*[1]Weighting!$E$2)^2+(G39*[1]Weighting!$F$2)^2+(H39*[1]Weighting!$G$2)^2+(I39*[1]Weighting!$H$2)^2+(J39*[1]Weighting!$I$2)^2+(K39*[1]Weighting!$J$2)^2+(L39*[1]Weighting!$K$2)^2+(M39*[1]Weighting!$L$2)^2))/11</f>
        <v>137.37404448866442</v>
      </c>
      <c r="P39" s="6">
        <f>SUM(C39:M39)</f>
        <v>593</v>
      </c>
      <c r="Q39" s="6">
        <f>C39*[1]Weighting!$B$3+D39*[1]Weighting!$C$3+E39*[1]Weighting!$D$3+F39*[1]Weighting!$E$3+G39*[1]Weighting!$F$3+H39*[1]Weighting!$G$3+I39*[1]Weighting!$H$3+J39*[1]Weighting!$I$3+K39*[1]Weighting!$J$3+L39*[1]Weighting!$K$3+M39*[1]Weighting!$L$3</f>
        <v>4258.0246913580249</v>
      </c>
      <c r="R39" s="5">
        <f>VLOOKUP([1]!Ordinal[[#This Row],[Team]],[1]!BP[#Data],16,FALSE)</f>
        <v>29.268488652417286</v>
      </c>
      <c r="Z39" s="1">
        <v>0</v>
      </c>
    </row>
    <row r="40" spans="1:26">
      <c r="A40" s="3">
        <v>39</v>
      </c>
      <c r="B40" s="4" t="s">
        <v>77</v>
      </c>
      <c r="C40" s="5">
        <f>VLOOKUP(B40,[1]WL!$B$2:$Q$121,14,FALSE)</f>
        <v>31</v>
      </c>
      <c r="D40" s="5">
        <f>VLOOKUP(B40,[1]SOS!$AC$4:$AG$123,5,FALSE)</f>
        <v>92</v>
      </c>
      <c r="E40" s="5">
        <f>VLOOKUP(B40,[1]PED!$B$2:$R$121,16,FALSE)</f>
        <v>43</v>
      </c>
      <c r="F40" s="5">
        <f>VLOOKUP(B40,[1]RD!$B$2:$R$121,11,FALSE)</f>
        <v>52</v>
      </c>
      <c r="G40" s="5">
        <f>VLOOKUP(B40,'[1]3DO'!$B$2:$Q$121,5,FALSE)</f>
        <v>9</v>
      </c>
      <c r="H40" s="5">
        <f>VLOOKUP(B40,[1]TD!$B$2:$Q$121,11,FALSE)</f>
        <v>55</v>
      </c>
      <c r="I40" s="5">
        <f>VLOOKUP(B40,[1]PEO!$B$2:$R$121,16,FALSE)</f>
        <v>36</v>
      </c>
      <c r="J40" s="5">
        <f>VLOOKUP(B40,[1]Exp!$B$2:$Q$121,3,FALSE)</f>
        <v>9</v>
      </c>
      <c r="K40" s="5">
        <f>VLOOKUP(B40,[1]OPPG!$B$2:$Q$121,15,FALSE)</f>
        <v>41</v>
      </c>
      <c r="L40" s="5">
        <f>VLOOKUP(B40,[1]TO!$B$2:$Q$121,11,FALSE)</f>
        <v>46</v>
      </c>
      <c r="M40" s="5">
        <f>VLOOKUP(B40,'[1]3DD'!$B$2:$Q$121,5,FALSE)</f>
        <v>79</v>
      </c>
      <c r="N40" s="2">
        <f>AVERAGE(C40:M40)</f>
        <v>44.81818181818182</v>
      </c>
      <c r="O40" s="2">
        <f>(SQRT((C40*[1]Weighting!$B$2)^2+(D40*[1]Weighting!$C$2)^2+(E40*[1]Weighting!$D$2)^2+(F40*[1]Weighting!$E$2)^2+(G40*[1]Weighting!$F$2)^2+(H40*[1]Weighting!$G$2)^2+(I40*[1]Weighting!$H$2)^2+(J40*[1]Weighting!$I$2)^2+(K40*[1]Weighting!$J$2)^2+(L40*[1]Weighting!$K$2)^2+(M40*[1]Weighting!$L$2)^2))/11</f>
        <v>157.53664141535376</v>
      </c>
      <c r="P40" s="6">
        <f>SUM(C40:M40)</f>
        <v>493</v>
      </c>
      <c r="Q40" s="6">
        <f>C40*[1]Weighting!$B$3+D40*[1]Weighting!$C$3+E40*[1]Weighting!$D$3+F40*[1]Weighting!$E$3+G40*[1]Weighting!$F$3+H40*[1]Weighting!$G$3+I40*[1]Weighting!$H$3+J40*[1]Weighting!$I$3+K40*[1]Weighting!$J$3+L40*[1]Weighting!$K$3+M40*[1]Weighting!$L$3</f>
        <v>4722.2222222222226</v>
      </c>
      <c r="R40" s="5">
        <f>VLOOKUP([1]!Ordinal[[#This Row],[Team]],[1]!BP[#Data],16,FALSE)</f>
        <v>28.397183644124528</v>
      </c>
      <c r="Z40" s="1">
        <v>0</v>
      </c>
    </row>
    <row r="41" spans="1:26">
      <c r="A41" s="3">
        <v>40</v>
      </c>
      <c r="B41" s="4" t="s">
        <v>67</v>
      </c>
      <c r="C41" s="5">
        <f>VLOOKUP(B41,[1]WL!$B$2:$Q$121,14,FALSE)</f>
        <v>23</v>
      </c>
      <c r="D41" s="5">
        <f>VLOOKUP(B41,[1]SOS!$AC$4:$AG$123,5,FALSE)</f>
        <v>37</v>
      </c>
      <c r="E41" s="5">
        <f>VLOOKUP(B41,[1]PED!$B$2:$R$121,16,FALSE)</f>
        <v>14</v>
      </c>
      <c r="F41" s="5">
        <f>VLOOKUP(B41,[1]RD!$B$2:$R$121,11,FALSE)</f>
        <v>116</v>
      </c>
      <c r="G41" s="5">
        <f>VLOOKUP(B41,'[1]3DO'!$B$2:$Q$121,5,FALSE)</f>
        <v>48</v>
      </c>
      <c r="H41" s="5">
        <f>VLOOKUP(B41,[1]TD!$B$2:$Q$121,11,FALSE)</f>
        <v>82</v>
      </c>
      <c r="I41" s="5">
        <f>VLOOKUP(B41,[1]PEO!$B$2:$R$121,16,FALSE)</f>
        <v>44</v>
      </c>
      <c r="J41" s="5">
        <f>VLOOKUP(B41,[1]Exp!$B$2:$Q$121,3,FALSE)</f>
        <v>11</v>
      </c>
      <c r="K41" s="5">
        <f>VLOOKUP(B41,[1]OPPG!$B$2:$Q$121,15,FALSE)</f>
        <v>66</v>
      </c>
      <c r="L41" s="5">
        <f>VLOOKUP(B41,[1]TO!$B$2:$Q$121,11,FALSE)</f>
        <v>69</v>
      </c>
      <c r="M41" s="5">
        <f>VLOOKUP(B41,'[1]3DD'!$B$2:$Q$121,5,FALSE)</f>
        <v>60</v>
      </c>
      <c r="N41" s="2">
        <f>AVERAGE(C41:M41)</f>
        <v>51.81818181818182</v>
      </c>
      <c r="O41" s="2">
        <f>(SQRT((C41*[1]Weighting!$B$2)^2+(D41*[1]Weighting!$C$2)^2+(E41*[1]Weighting!$D$2)^2+(F41*[1]Weighting!$E$2)^2+(G41*[1]Weighting!$F$2)^2+(H41*[1]Weighting!$G$2)^2+(I41*[1]Weighting!$H$2)^2+(J41*[1]Weighting!$I$2)^2+(K41*[1]Weighting!$J$2)^2+(L41*[1]Weighting!$K$2)^2+(M41*[1]Weighting!$L$2)^2))/11</f>
        <v>127.95008065841876</v>
      </c>
      <c r="P41" s="6">
        <f>SUM(C41:M41)</f>
        <v>570</v>
      </c>
      <c r="Q41" s="6">
        <f>C41*[1]Weighting!$B$3+D41*[1]Weighting!$C$3+E41*[1]Weighting!$D$3+F41*[1]Weighting!$E$3+G41*[1]Weighting!$F$3+H41*[1]Weighting!$G$3+I41*[1]Weighting!$H$3+J41*[1]Weighting!$I$3+K41*[1]Weighting!$J$3+L41*[1]Weighting!$K$3+M41*[1]Weighting!$L$3</f>
        <v>4479.0123456790125</v>
      </c>
      <c r="R41" s="5">
        <f>VLOOKUP([1]!Ordinal[[#This Row],[Team]],[1]!BP[#Data],16,FALSE)</f>
        <v>26.075198364176149</v>
      </c>
      <c r="Z41" s="1">
        <v>0</v>
      </c>
    </row>
    <row r="42" spans="1:26">
      <c r="A42" s="3">
        <v>41</v>
      </c>
      <c r="B42" s="4" t="s">
        <v>115</v>
      </c>
      <c r="C42" s="5">
        <f>VLOOKUP(B42,[1]WL!$B$2:$Q$121,14,FALSE)</f>
        <v>43</v>
      </c>
      <c r="D42" s="5">
        <f>VLOOKUP(B42,[1]SOS!$AC$4:$AG$123,5,FALSE)</f>
        <v>21</v>
      </c>
      <c r="E42" s="5">
        <f>VLOOKUP(B42,[1]PED!$B$2:$R$121,16,FALSE)</f>
        <v>56</v>
      </c>
      <c r="F42" s="5">
        <f>VLOOKUP(B42,[1]RD!$B$2:$R$121,11,FALSE)</f>
        <v>32</v>
      </c>
      <c r="G42" s="5">
        <f>VLOOKUP(B42,'[1]3DO'!$B$2:$Q$121,5,FALSE)</f>
        <v>72</v>
      </c>
      <c r="H42" s="5">
        <f>VLOOKUP(B42,[1]TD!$B$2:$Q$121,11,FALSE)</f>
        <v>20</v>
      </c>
      <c r="I42" s="5">
        <f>VLOOKUP(B42,[1]PEO!$B$2:$R$121,16,FALSE)</f>
        <v>89</v>
      </c>
      <c r="J42" s="5">
        <f>VLOOKUP(B42,[1]Exp!$B$2:$Q$121,3,FALSE)</f>
        <v>100</v>
      </c>
      <c r="K42" s="5">
        <f>VLOOKUP(B42,[1]OPPG!$B$2:$Q$121,15,FALSE)</f>
        <v>21</v>
      </c>
      <c r="L42" s="5">
        <f>VLOOKUP(B42,[1]TO!$B$2:$Q$121,11,FALSE)</f>
        <v>78</v>
      </c>
      <c r="M42" s="5">
        <f>VLOOKUP(B42,'[1]3DD'!$B$2:$Q$121,5,FALSE)</f>
        <v>24</v>
      </c>
      <c r="N42" s="2">
        <f>AVERAGE(C42:M42)</f>
        <v>50.545454545454547</v>
      </c>
      <c r="O42" s="2">
        <f>(SQRT((C42*[1]Weighting!$B$2)^2+(D42*[1]Weighting!$C$2)^2+(E42*[1]Weighting!$D$2)^2+(F42*[1]Weighting!$E$2)^2+(G42*[1]Weighting!$F$2)^2+(H42*[1]Weighting!$G$2)^2+(I42*[1]Weighting!$H$2)^2+(J42*[1]Weighting!$I$2)^2+(K42*[1]Weighting!$J$2)^2+(L42*[1]Weighting!$K$2)^2+(M42*[1]Weighting!$L$2)^2))/11</f>
        <v>130.7866851969014</v>
      </c>
      <c r="P42" s="6">
        <f>SUM(C42:M42)</f>
        <v>556</v>
      </c>
      <c r="Q42" s="6">
        <f>C42*[1]Weighting!$B$3+D42*[1]Weighting!$C$3+E42*[1]Weighting!$D$3+F42*[1]Weighting!$E$3+G42*[1]Weighting!$F$3+H42*[1]Weighting!$G$3+I42*[1]Weighting!$H$3+J42*[1]Weighting!$I$3+K42*[1]Weighting!$J$3+L42*[1]Weighting!$K$3+M42*[1]Weighting!$L$3</f>
        <v>4274.0740740740739</v>
      </c>
      <c r="R42" s="5">
        <f>VLOOKUP([1]!Ordinal[[#This Row],[Team]],[1]!BP[#Data],16,FALSE)</f>
        <v>25.930219034112749</v>
      </c>
      <c r="Z42" s="1">
        <v>0</v>
      </c>
    </row>
    <row r="43" spans="1:26">
      <c r="A43" s="3">
        <v>42</v>
      </c>
      <c r="B43" s="4" t="s">
        <v>119</v>
      </c>
      <c r="C43" s="5">
        <f>VLOOKUP(B43,[1]WL!$B$2:$Q$121,14,FALSE)</f>
        <v>14</v>
      </c>
      <c r="D43" s="5">
        <f>VLOOKUP(B43,[1]SOS!$AC$4:$AG$123,5,FALSE)</f>
        <v>120</v>
      </c>
      <c r="E43" s="5">
        <f>VLOOKUP(B43,[1]PED!$B$2:$R$121,16,FALSE)</f>
        <v>29</v>
      </c>
      <c r="F43" s="5">
        <f>VLOOKUP(B43,[1]RD!$B$2:$R$121,11,FALSE)</f>
        <v>50</v>
      </c>
      <c r="G43" s="5">
        <f>VLOOKUP(B43,'[1]3DO'!$B$2:$Q$121,5,FALSE)</f>
        <v>8</v>
      </c>
      <c r="H43" s="5">
        <f>VLOOKUP(B43,[1]TD!$B$2:$Q$121,11,FALSE)</f>
        <v>51</v>
      </c>
      <c r="I43" s="5">
        <f>VLOOKUP(B43,[1]PEO!$B$2:$R$121,16,FALSE)</f>
        <v>53</v>
      </c>
      <c r="J43" s="5">
        <f>VLOOKUP(B43,[1]Exp!$B$2:$Q$121,3,FALSE)</f>
        <v>95</v>
      </c>
      <c r="K43" s="5">
        <f>VLOOKUP(B43,[1]OPPG!$B$2:$Q$121,15,FALSE)</f>
        <v>48</v>
      </c>
      <c r="L43" s="5">
        <f>VLOOKUP(B43,[1]TO!$B$2:$Q$121,11,FALSE)</f>
        <v>32</v>
      </c>
      <c r="M43" s="5">
        <f>VLOOKUP(B43,'[1]3DD'!$B$2:$Q$121,5,FALSE)</f>
        <v>104</v>
      </c>
      <c r="N43" s="2">
        <f>AVERAGE(C43:M43)</f>
        <v>54.909090909090907</v>
      </c>
      <c r="O43" s="2">
        <f>(SQRT((C43*[1]Weighting!$B$2)^2+(D43*[1]Weighting!$C$2)^2+(E43*[1]Weighting!$D$2)^2+(F43*[1]Weighting!$E$2)^2+(G43*[1]Weighting!$F$2)^2+(H43*[1]Weighting!$G$2)^2+(I43*[1]Weighting!$H$2)^2+(J43*[1]Weighting!$I$2)^2+(K43*[1]Weighting!$J$2)^2+(L43*[1]Weighting!$K$2)^2+(M43*[1]Weighting!$L$2)^2))/11</f>
        <v>177.05735168335701</v>
      </c>
      <c r="P43" s="6">
        <f>SUM(C43:M43)</f>
        <v>604</v>
      </c>
      <c r="Q43" s="6">
        <f>C43*[1]Weighting!$B$3+D43*[1]Weighting!$C$3+E43*[1]Weighting!$D$3+F43*[1]Weighting!$E$3+G43*[1]Weighting!$F$3+H43*[1]Weighting!$G$3+I43*[1]Weighting!$H$3+J43*[1]Weighting!$I$3+K43*[1]Weighting!$J$3+L43*[1]Weighting!$K$3+M43*[1]Weighting!$L$3</f>
        <v>4629.6296296296296</v>
      </c>
      <c r="R43" s="5">
        <f>VLOOKUP([1]!Ordinal[[#This Row],[Team]],[1]!BP[#Data],16,FALSE)</f>
        <v>25.759883595337662</v>
      </c>
      <c r="Z43" s="1">
        <v>0</v>
      </c>
    </row>
    <row r="44" spans="1:26">
      <c r="A44" s="3">
        <v>43</v>
      </c>
      <c r="B44" s="4" t="s">
        <v>65</v>
      </c>
      <c r="C44" s="5">
        <f>VLOOKUP(B44,[1]WL!$B$2:$Q$121,14,FALSE)</f>
        <v>66</v>
      </c>
      <c r="D44" s="5">
        <f>VLOOKUP(B44,[1]SOS!$AC$4:$AG$123,5,FALSE)</f>
        <v>6</v>
      </c>
      <c r="E44" s="5">
        <f>VLOOKUP(B44,[1]PED!$B$2:$R$121,16,FALSE)</f>
        <v>65</v>
      </c>
      <c r="F44" s="5">
        <f>VLOOKUP(B44,[1]RD!$B$2:$R$121,11,FALSE)</f>
        <v>36</v>
      </c>
      <c r="G44" s="5">
        <f>VLOOKUP(B44,'[1]3DO'!$B$2:$Q$121,5,FALSE)</f>
        <v>38</v>
      </c>
      <c r="H44" s="5">
        <f>VLOOKUP(B44,[1]TD!$B$2:$Q$121,11,FALSE)</f>
        <v>50</v>
      </c>
      <c r="I44" s="5">
        <f>VLOOKUP(B44,[1]PEO!$B$2:$R$121,16,FALSE)</f>
        <v>58</v>
      </c>
      <c r="J44" s="5">
        <f>VLOOKUP(B44,[1]Exp!$B$2:$Q$121,3,FALSE)</f>
        <v>45</v>
      </c>
      <c r="K44" s="5">
        <f>VLOOKUP(B44,[1]OPPG!$B$2:$Q$121,15,FALSE)</f>
        <v>54</v>
      </c>
      <c r="L44" s="5">
        <f>VLOOKUP(B44,[1]TO!$B$2:$Q$121,11,FALSE)</f>
        <v>22</v>
      </c>
      <c r="M44" s="5">
        <f>VLOOKUP(B44,'[1]3DD'!$B$2:$Q$121,5,FALSE)</f>
        <v>10</v>
      </c>
      <c r="N44" s="2">
        <f>AVERAGE(C44:M44)</f>
        <v>40.909090909090907</v>
      </c>
      <c r="O44" s="2">
        <f>(SQRT((C44*[1]Weighting!$B$2)^2+(D44*[1]Weighting!$C$2)^2+(E44*[1]Weighting!$D$2)^2+(F44*[1]Weighting!$E$2)^2+(G44*[1]Weighting!$F$2)^2+(H44*[1]Weighting!$G$2)^2+(I44*[1]Weighting!$H$2)^2+(J44*[1]Weighting!$I$2)^2+(K44*[1]Weighting!$J$2)^2+(L44*[1]Weighting!$K$2)^2+(M44*[1]Weighting!$L$2)^2))/11</f>
        <v>168.33911563044305</v>
      </c>
      <c r="P44" s="6">
        <f>SUM(C44:M44)</f>
        <v>450</v>
      </c>
      <c r="Q44" s="6">
        <f>C44*[1]Weighting!$B$3+D44*[1]Weighting!$C$3+E44*[1]Weighting!$D$3+F44*[1]Weighting!$E$3+G44*[1]Weighting!$F$3+H44*[1]Weighting!$G$3+I44*[1]Weighting!$H$3+J44*[1]Weighting!$I$3+K44*[1]Weighting!$J$3+L44*[1]Weighting!$K$3+M44*[1]Weighting!$L$3</f>
        <v>4549.382716049382</v>
      </c>
      <c r="R44" s="5">
        <f>VLOOKUP([1]!Ordinal[[#This Row],[Team]],[1]!BP[#Data],16,FALSE)</f>
        <v>24.820948962001296</v>
      </c>
      <c r="Z44" s="1">
        <v>0</v>
      </c>
    </row>
    <row r="45" spans="1:26">
      <c r="A45" s="3">
        <v>44</v>
      </c>
      <c r="B45" s="4" t="s">
        <v>97</v>
      </c>
      <c r="C45" s="5">
        <f>VLOOKUP(B45,[1]WL!$B$2:$Q$121,14,FALSE)</f>
        <v>43</v>
      </c>
      <c r="D45" s="5">
        <f>VLOOKUP(B45,[1]SOS!$AC$4:$AG$123,5,FALSE)</f>
        <v>102</v>
      </c>
      <c r="E45" s="5">
        <f>VLOOKUP(B45,[1]PED!$B$2:$R$121,16,FALSE)</f>
        <v>9</v>
      </c>
      <c r="F45" s="5">
        <f>VLOOKUP(B45,[1]RD!$B$2:$R$121,11,FALSE)</f>
        <v>42</v>
      </c>
      <c r="G45" s="5">
        <f>VLOOKUP(B45,'[1]3DO'!$B$2:$Q$121,5,FALSE)</f>
        <v>49</v>
      </c>
      <c r="H45" s="5">
        <f>VLOOKUP(B45,[1]TD!$B$2:$Q$121,11,FALSE)</f>
        <v>31</v>
      </c>
      <c r="I45" s="5">
        <f>VLOOKUP(B45,[1]PEO!$B$2:$R$121,16,FALSE)</f>
        <v>51</v>
      </c>
      <c r="J45" s="5">
        <f>VLOOKUP(B45,[1]Exp!$B$2:$Q$121,3,FALSE)</f>
        <v>84</v>
      </c>
      <c r="K45" s="5">
        <f>VLOOKUP(B45,[1]OPPG!$B$2:$Q$121,15,FALSE)</f>
        <v>17</v>
      </c>
      <c r="L45" s="5">
        <f>VLOOKUP(B45,[1]TO!$B$2:$Q$121,11,FALSE)</f>
        <v>20</v>
      </c>
      <c r="M45" s="5">
        <f>VLOOKUP(B45,'[1]3DD'!$B$2:$Q$121,5,FALSE)</f>
        <v>33</v>
      </c>
      <c r="N45" s="2">
        <f>AVERAGE(C45:M45)</f>
        <v>43.727272727272727</v>
      </c>
      <c r="O45" s="2">
        <f>(SQRT((C45*[1]Weighting!$B$2)^2+(D45*[1]Weighting!$C$2)^2+(E45*[1]Weighting!$D$2)^2+(F45*[1]Weighting!$E$2)^2+(G45*[1]Weighting!$F$2)^2+(H45*[1]Weighting!$G$2)^2+(I45*[1]Weighting!$H$2)^2+(J45*[1]Weighting!$I$2)^2+(K45*[1]Weighting!$J$2)^2+(L45*[1]Weighting!$K$2)^2+(M45*[1]Weighting!$L$2)^2))/11</f>
        <v>178.11088569569739</v>
      </c>
      <c r="P45" s="6">
        <f>SUM(C45:M45)</f>
        <v>481</v>
      </c>
      <c r="Q45" s="6">
        <f>C45*[1]Weighting!$B$3+D45*[1]Weighting!$C$3+E45*[1]Weighting!$D$3+F45*[1]Weighting!$E$3+G45*[1]Weighting!$F$3+H45*[1]Weighting!$G$3+I45*[1]Weighting!$H$3+J45*[1]Weighting!$I$3+K45*[1]Weighting!$J$3+L45*[1]Weighting!$K$3+M45*[1]Weighting!$L$3</f>
        <v>4851.8518518518513</v>
      </c>
      <c r="R45" s="5">
        <f>VLOOKUP([1]!Ordinal[[#This Row],[Team]],[1]!BP[#Data],16,FALSE)</f>
        <v>24.287881195678352</v>
      </c>
      <c r="Z45" s="1">
        <v>0</v>
      </c>
    </row>
    <row r="46" spans="1:26">
      <c r="A46" s="3">
        <v>45</v>
      </c>
      <c r="B46" s="4" t="s">
        <v>49</v>
      </c>
      <c r="C46" s="5">
        <f>VLOOKUP(B46,[1]WL!$B$2:$Q$121,14,FALSE)</f>
        <v>43</v>
      </c>
      <c r="D46" s="5">
        <f>VLOOKUP(B46,[1]SOS!$AC$4:$AG$123,5,FALSE)</f>
        <v>84</v>
      </c>
      <c r="E46" s="5">
        <f>VLOOKUP(B46,[1]PED!$B$2:$R$121,16,FALSE)</f>
        <v>31</v>
      </c>
      <c r="F46" s="5">
        <f>VLOOKUP(B46,[1]RD!$B$2:$R$121,11,FALSE)</f>
        <v>63</v>
      </c>
      <c r="G46" s="5">
        <f>VLOOKUP(B46,'[1]3DO'!$B$2:$Q$121,5,FALSE)</f>
        <v>29</v>
      </c>
      <c r="H46" s="5">
        <f>VLOOKUP(B46,[1]TD!$B$2:$Q$121,11,FALSE)</f>
        <v>32</v>
      </c>
      <c r="I46" s="5">
        <f>VLOOKUP(B46,[1]PEO!$B$2:$R$121,16,FALSE)</f>
        <v>37</v>
      </c>
      <c r="J46" s="5">
        <f>VLOOKUP(B46,[1]Exp!$B$2:$Q$121,3,FALSE)</f>
        <v>100</v>
      </c>
      <c r="K46" s="5">
        <f>VLOOKUP(B46,[1]OPPG!$B$2:$Q$121,15,FALSE)</f>
        <v>29</v>
      </c>
      <c r="L46" s="5">
        <f>VLOOKUP(B46,[1]TO!$B$2:$Q$121,11,FALSE)</f>
        <v>37</v>
      </c>
      <c r="M46" s="5">
        <f>VLOOKUP(B46,'[1]3DD'!$B$2:$Q$121,5,FALSE)</f>
        <v>37</v>
      </c>
      <c r="N46" s="2">
        <f>AVERAGE(C46:M46)</f>
        <v>47.454545454545453</v>
      </c>
      <c r="O46" s="2">
        <f>(SQRT((C46*[1]Weighting!$B$2)^2+(D46*[1]Weighting!$C$2)^2+(E46*[1]Weighting!$D$2)^2+(F46*[1]Weighting!$E$2)^2+(G46*[1]Weighting!$F$2)^2+(H46*[1]Weighting!$G$2)^2+(I46*[1]Weighting!$H$2)^2+(J46*[1]Weighting!$I$2)^2+(K46*[1]Weighting!$J$2)^2+(L46*[1]Weighting!$K$2)^2+(M46*[1]Weighting!$L$2)^2))/11</f>
        <v>162.6687045439796</v>
      </c>
      <c r="P46" s="6">
        <f>SUM(C46:M46)</f>
        <v>522</v>
      </c>
      <c r="Q46" s="6">
        <f>C46*[1]Weighting!$B$3+D46*[1]Weighting!$C$3+E46*[1]Weighting!$D$3+F46*[1]Weighting!$E$3+G46*[1]Weighting!$F$3+H46*[1]Weighting!$G$3+I46*[1]Weighting!$H$3+J46*[1]Weighting!$I$3+K46*[1]Weighting!$J$3+L46*[1]Weighting!$K$3+M46*[1]Weighting!$L$3</f>
        <v>4809.876543209878</v>
      </c>
      <c r="R46" s="5">
        <f>VLOOKUP([1]!Ordinal[[#This Row],[Team]],[1]!BP[#Data],16,FALSE)</f>
        <v>22.846671775040367</v>
      </c>
      <c r="Z46" s="1">
        <v>0</v>
      </c>
    </row>
    <row r="47" spans="1:26">
      <c r="A47" s="3">
        <v>46</v>
      </c>
      <c r="B47" s="4" t="s">
        <v>59</v>
      </c>
      <c r="C47" s="5">
        <f>VLOOKUP(B47,[1]WL!$B$2:$Q$121,14,FALSE)</f>
        <v>31</v>
      </c>
      <c r="D47" s="5">
        <f>VLOOKUP(B47,[1]SOS!$AC$4:$AG$123,5,FALSE)</f>
        <v>90</v>
      </c>
      <c r="E47" s="5">
        <f>VLOOKUP(B47,[1]PED!$B$2:$R$121,16,FALSE)</f>
        <v>45</v>
      </c>
      <c r="F47" s="5">
        <f>VLOOKUP(B47,[1]RD!$B$2:$R$121,11,FALSE)</f>
        <v>62</v>
      </c>
      <c r="G47" s="5">
        <f>VLOOKUP(B47,'[1]3DO'!$B$2:$Q$121,5,FALSE)</f>
        <v>51</v>
      </c>
      <c r="H47" s="5">
        <f>VLOOKUP(B47,[1]TD!$B$2:$Q$121,11,FALSE)</f>
        <v>76</v>
      </c>
      <c r="I47" s="5">
        <f>VLOOKUP(B47,[1]PEO!$B$2:$R$121,16,FALSE)</f>
        <v>23</v>
      </c>
      <c r="J47" s="5">
        <f>VLOOKUP(B47,[1]Exp!$B$2:$Q$121,3,FALSE)</f>
        <v>45</v>
      </c>
      <c r="K47" s="5">
        <f>VLOOKUP(B47,[1]OPPG!$B$2:$Q$121,15,FALSE)</f>
        <v>35</v>
      </c>
      <c r="L47" s="5">
        <f>VLOOKUP(B47,[1]TO!$B$2:$Q$121,11,FALSE)</f>
        <v>12</v>
      </c>
      <c r="M47" s="5">
        <f>VLOOKUP(B47,'[1]3DD'!$B$2:$Q$121,5,FALSE)</f>
        <v>47</v>
      </c>
      <c r="N47" s="2">
        <f>AVERAGE(C47:M47)</f>
        <v>47</v>
      </c>
      <c r="O47" s="2">
        <f>(SQRT((C47*[1]Weighting!$B$2)^2+(D47*[1]Weighting!$C$2)^2+(E47*[1]Weighting!$D$2)^2+(F47*[1]Weighting!$E$2)^2+(G47*[1]Weighting!$F$2)^2+(H47*[1]Weighting!$G$2)^2+(I47*[1]Weighting!$H$2)^2+(J47*[1]Weighting!$I$2)^2+(K47*[1]Weighting!$J$2)^2+(L47*[1]Weighting!$K$2)^2+(M47*[1]Weighting!$L$2)^2))/11</f>
        <v>162.51092779531029</v>
      </c>
      <c r="P47" s="6">
        <f>SUM(C47:M47)</f>
        <v>517</v>
      </c>
      <c r="Q47" s="6">
        <f>C47*[1]Weighting!$B$3+D47*[1]Weighting!$C$3+E47*[1]Weighting!$D$3+F47*[1]Weighting!$E$3+G47*[1]Weighting!$F$3+H47*[1]Weighting!$G$3+I47*[1]Weighting!$H$3+J47*[1]Weighting!$I$3+K47*[1]Weighting!$J$3+L47*[1]Weighting!$K$3+M47*[1]Weighting!$L$3</f>
        <v>5098.7654320987649</v>
      </c>
      <c r="R47" s="5">
        <f>VLOOKUP([1]!Ordinal[[#This Row],[Team]],[1]!BP[#Data],16,FALSE)</f>
        <v>18.792559987420184</v>
      </c>
      <c r="Z47" s="1">
        <v>0</v>
      </c>
    </row>
    <row r="48" spans="1:26">
      <c r="A48" s="3">
        <v>47</v>
      </c>
      <c r="B48" s="4" t="s">
        <v>103</v>
      </c>
      <c r="C48" s="5">
        <f>VLOOKUP(B48,[1]WL!$B$2:$Q$121,14,FALSE)</f>
        <v>31</v>
      </c>
      <c r="D48" s="5">
        <f>VLOOKUP(B48,[1]SOS!$AC$4:$AG$123,5,FALSE)</f>
        <v>81</v>
      </c>
      <c r="E48" s="5">
        <f>VLOOKUP(B48,[1]PED!$B$2:$R$121,16,FALSE)</f>
        <v>52</v>
      </c>
      <c r="F48" s="5">
        <f>VLOOKUP(B48,[1]RD!$B$2:$R$121,11,FALSE)</f>
        <v>30</v>
      </c>
      <c r="G48" s="5">
        <f>VLOOKUP(B48,'[1]3DO'!$B$2:$Q$121,5,FALSE)</f>
        <v>87</v>
      </c>
      <c r="H48" s="5">
        <f>VLOOKUP(B48,[1]TD!$B$2:$Q$121,11,FALSE)</f>
        <v>65</v>
      </c>
      <c r="I48" s="5">
        <f>VLOOKUP(B48,[1]PEO!$B$2:$R$121,16,FALSE)</f>
        <v>39</v>
      </c>
      <c r="J48" s="5">
        <f>VLOOKUP(B48,[1]Exp!$B$2:$Q$121,3,FALSE)</f>
        <v>72</v>
      </c>
      <c r="K48" s="5">
        <f>VLOOKUP(B48,[1]OPPG!$B$2:$Q$121,15,FALSE)</f>
        <v>68</v>
      </c>
      <c r="L48" s="5">
        <f>VLOOKUP(B48,[1]TO!$B$2:$Q$121,11,FALSE)</f>
        <v>41</v>
      </c>
      <c r="M48" s="5">
        <f>VLOOKUP(B48,'[1]3DD'!$B$2:$Q$121,5,FALSE)</f>
        <v>93</v>
      </c>
      <c r="N48" s="2">
        <f>AVERAGE(C48:M48)</f>
        <v>59.909090909090907</v>
      </c>
      <c r="O48" s="2">
        <f>(SQRT((C48*[1]Weighting!$B$2)^2+(D48*[1]Weighting!$C$2)^2+(E48*[1]Weighting!$D$2)^2+(F48*[1]Weighting!$E$2)^2+(G48*[1]Weighting!$F$2)^2+(H48*[1]Weighting!$G$2)^2+(I48*[1]Weighting!$H$2)^2+(J48*[1]Weighting!$I$2)^2+(K48*[1]Weighting!$J$2)^2+(L48*[1]Weighting!$K$2)^2+(M48*[1]Weighting!$L$2)^2))/11</f>
        <v>156.70863103646306</v>
      </c>
      <c r="P48" s="6">
        <f>SUM(C48:M48)</f>
        <v>659</v>
      </c>
      <c r="Q48" s="6">
        <f>C48*[1]Weighting!$B$3+D48*[1]Weighting!$C$3+E48*[1]Weighting!$D$3+F48*[1]Weighting!$E$3+G48*[1]Weighting!$F$3+H48*[1]Weighting!$G$3+I48*[1]Weighting!$H$3+J48*[1]Weighting!$I$3+K48*[1]Weighting!$J$3+L48*[1]Weighting!$K$3+M48*[1]Weighting!$L$3</f>
        <v>5272.8395061728388</v>
      </c>
      <c r="R48" s="5">
        <f>VLOOKUP([1]!Ordinal[[#This Row],[Team]],[1]!BP[#Data],16,FALSE)</f>
        <v>16.385109589213236</v>
      </c>
      <c r="Z48" s="1">
        <v>0</v>
      </c>
    </row>
    <row r="49" spans="1:26">
      <c r="A49" s="3">
        <v>48</v>
      </c>
      <c r="B49" s="4" t="s">
        <v>63</v>
      </c>
      <c r="C49" s="5">
        <f>VLOOKUP(B49,[1]WL!$B$2:$Q$121,14,FALSE)</f>
        <v>43</v>
      </c>
      <c r="D49" s="5">
        <f>VLOOKUP(B49,[1]SOS!$AC$4:$AG$123,5,FALSE)</f>
        <v>43</v>
      </c>
      <c r="E49" s="5">
        <f>VLOOKUP(B49,[1]PED!$B$2:$R$121,16,FALSE)</f>
        <v>62</v>
      </c>
      <c r="F49" s="5">
        <f>VLOOKUP(B49,[1]RD!$B$2:$R$121,11,FALSE)</f>
        <v>83</v>
      </c>
      <c r="G49" s="5">
        <f>VLOOKUP(B49,'[1]3DO'!$B$2:$Q$121,5,FALSE)</f>
        <v>18</v>
      </c>
      <c r="H49" s="5">
        <f>VLOOKUP(B49,[1]TD!$B$2:$Q$121,11,FALSE)</f>
        <v>26</v>
      </c>
      <c r="I49" s="5">
        <f>VLOOKUP(B49,[1]PEO!$B$2:$R$121,16,FALSE)</f>
        <v>82</v>
      </c>
      <c r="J49" s="5">
        <f>VLOOKUP(B49,[1]Exp!$B$2:$Q$121,3,FALSE)</f>
        <v>1</v>
      </c>
      <c r="K49" s="5">
        <f>VLOOKUP(B49,[1]OPPG!$B$2:$Q$121,15,FALSE)</f>
        <v>23</v>
      </c>
      <c r="L49" s="5">
        <f>VLOOKUP(B49,[1]TO!$B$2:$Q$121,11,FALSE)</f>
        <v>63</v>
      </c>
      <c r="M49" s="5">
        <f>VLOOKUP(B49,'[1]3DD'!$B$2:$Q$121,5,FALSE)</f>
        <v>19</v>
      </c>
      <c r="N49" s="2">
        <f>AVERAGE(C49:M49)</f>
        <v>42.090909090909093</v>
      </c>
      <c r="O49" s="2">
        <f>(SQRT((C49*[1]Weighting!$B$2)^2+(D49*[1]Weighting!$C$2)^2+(E49*[1]Weighting!$D$2)^2+(F49*[1]Weighting!$E$2)^2+(G49*[1]Weighting!$F$2)^2+(H49*[1]Weighting!$G$2)^2+(I49*[1]Weighting!$H$2)^2+(J49*[1]Weighting!$I$2)^2+(K49*[1]Weighting!$J$2)^2+(L49*[1]Weighting!$K$2)^2+(M49*[1]Weighting!$L$2)^2))/11</f>
        <v>145.26180411772805</v>
      </c>
      <c r="P49" s="6">
        <f>SUM(C49:M49)</f>
        <v>463</v>
      </c>
      <c r="Q49" s="6">
        <f>C49*[1]Weighting!$B$3+D49*[1]Weighting!$C$3+E49*[1]Weighting!$D$3+F49*[1]Weighting!$E$3+G49*[1]Weighting!$F$3+H49*[1]Weighting!$G$3+I49*[1]Weighting!$H$3+J49*[1]Weighting!$I$3+K49*[1]Weighting!$J$3+L49*[1]Weighting!$K$3+M49*[1]Weighting!$L$3</f>
        <v>4750.6172839506171</v>
      </c>
      <c r="R49" s="5">
        <f>VLOOKUP([1]!Ordinal[[#This Row],[Team]],[1]!BP[#Data],16,FALSE)</f>
        <v>16.213713662136019</v>
      </c>
      <c r="Z49" s="1">
        <v>0</v>
      </c>
    </row>
    <row r="50" spans="1:26">
      <c r="A50" s="3">
        <v>49</v>
      </c>
      <c r="B50" s="4" t="s">
        <v>104</v>
      </c>
      <c r="C50" s="5">
        <f>VLOOKUP(B50,[1]WL!$B$2:$Q$121,14,FALSE)</f>
        <v>31</v>
      </c>
      <c r="D50" s="5">
        <f>VLOOKUP(B50,[1]SOS!$AC$4:$AG$123,5,FALSE)</f>
        <v>39</v>
      </c>
      <c r="E50" s="5">
        <f>VLOOKUP(B50,[1]PED!$B$2:$R$121,16,FALSE)</f>
        <v>75</v>
      </c>
      <c r="F50" s="5">
        <f>VLOOKUP(B50,[1]RD!$B$2:$R$121,11,FALSE)</f>
        <v>85</v>
      </c>
      <c r="G50" s="5">
        <f>VLOOKUP(B50,'[1]3DO'!$B$2:$Q$121,5,FALSE)</f>
        <v>58</v>
      </c>
      <c r="H50" s="5">
        <f>VLOOKUP(B50,[1]TD!$B$2:$Q$121,11,FALSE)</f>
        <v>72</v>
      </c>
      <c r="I50" s="5">
        <f>VLOOKUP(B50,[1]PEO!$B$2:$R$121,16,FALSE)</f>
        <v>13</v>
      </c>
      <c r="J50" s="5">
        <f>VLOOKUP(B50,[1]Exp!$B$2:$Q$121,3,FALSE)</f>
        <v>4</v>
      </c>
      <c r="K50" s="5">
        <f>VLOOKUP(B50,[1]OPPG!$B$2:$Q$121,15,FALSE)</f>
        <v>76</v>
      </c>
      <c r="L50" s="5">
        <f>VLOOKUP(B50,[1]TO!$B$2:$Q$121,11,FALSE)</f>
        <v>6</v>
      </c>
      <c r="M50" s="5">
        <f>VLOOKUP(B50,'[1]3DD'!$B$2:$Q$121,5,FALSE)</f>
        <v>85</v>
      </c>
      <c r="N50" s="2">
        <f>AVERAGE(C50:M50)</f>
        <v>49.454545454545453</v>
      </c>
      <c r="O50" s="2">
        <f>(SQRT((C50*[1]Weighting!$B$2)^2+(D50*[1]Weighting!$C$2)^2+(E50*[1]Weighting!$D$2)^2+(F50*[1]Weighting!$E$2)^2+(G50*[1]Weighting!$F$2)^2+(H50*[1]Weighting!$G$2)^2+(I50*[1]Weighting!$H$2)^2+(J50*[1]Weighting!$I$2)^2+(K50*[1]Weighting!$J$2)^2+(L50*[1]Weighting!$K$2)^2+(M50*[1]Weighting!$L$2)^2))/11</f>
        <v>137.14663082667192</v>
      </c>
      <c r="P50" s="6">
        <f>SUM(C50:M50)</f>
        <v>544</v>
      </c>
      <c r="Q50" s="6">
        <f>C50*[1]Weighting!$B$3+D50*[1]Weighting!$C$3+E50*[1]Weighting!$D$3+F50*[1]Weighting!$E$3+G50*[1]Weighting!$F$3+H50*[1]Weighting!$G$3+I50*[1]Weighting!$H$3+J50*[1]Weighting!$I$3+K50*[1]Weighting!$J$3+L50*[1]Weighting!$K$3+M50*[1]Weighting!$L$3</f>
        <v>4867.9012345679012</v>
      </c>
      <c r="R50" s="5">
        <f>VLOOKUP([1]!Ordinal[[#This Row],[Team]],[1]!BP[#Data],16,FALSE)</f>
        <v>15.323081606920841</v>
      </c>
      <c r="Z50" s="1">
        <v>0</v>
      </c>
    </row>
    <row r="51" spans="1:26">
      <c r="A51" s="3">
        <v>50</v>
      </c>
      <c r="B51" s="4" t="s">
        <v>62</v>
      </c>
      <c r="C51" s="5">
        <f>VLOOKUP(B51,[1]WL!$B$2:$Q$121,14,FALSE)</f>
        <v>43</v>
      </c>
      <c r="D51" s="5">
        <f>VLOOKUP(B51,[1]SOS!$AC$4:$AG$123,5,FALSE)</f>
        <v>44</v>
      </c>
      <c r="E51" s="5">
        <f>VLOOKUP(B51,[1]PED!$B$2:$R$121,16,FALSE)</f>
        <v>37</v>
      </c>
      <c r="F51" s="5">
        <f>VLOOKUP(B51,[1]RD!$B$2:$R$121,11,FALSE)</f>
        <v>72</v>
      </c>
      <c r="G51" s="5">
        <f>VLOOKUP(B51,'[1]3DO'!$B$2:$Q$121,5,FALSE)</f>
        <v>88</v>
      </c>
      <c r="H51" s="5">
        <f>VLOOKUP(B51,[1]TD!$B$2:$Q$121,11,FALSE)</f>
        <v>38</v>
      </c>
      <c r="I51" s="5">
        <f>VLOOKUP(B51,[1]PEO!$B$2:$R$121,16,FALSE)</f>
        <v>41</v>
      </c>
      <c r="J51" s="5">
        <f>VLOOKUP(B51,[1]Exp!$B$2:$Q$121,3,FALSE)</f>
        <v>72</v>
      </c>
      <c r="K51" s="5">
        <f>VLOOKUP(B51,[1]OPPG!$B$2:$Q$121,15,FALSE)</f>
        <v>45</v>
      </c>
      <c r="L51" s="5">
        <f>VLOOKUP(B51,[1]TO!$B$2:$Q$121,11,FALSE)</f>
        <v>76</v>
      </c>
      <c r="M51" s="5">
        <f>VLOOKUP(B51,'[1]3DD'!$B$2:$Q$121,5,FALSE)</f>
        <v>82</v>
      </c>
      <c r="N51" s="2">
        <f>AVERAGE(C51:M51)</f>
        <v>58</v>
      </c>
      <c r="O51" s="2">
        <f>(SQRT((C51*[1]Weighting!$B$2)^2+(D51*[1]Weighting!$C$2)^2+(E51*[1]Weighting!$D$2)^2+(F51*[1]Weighting!$E$2)^2+(G51*[1]Weighting!$F$2)^2+(H51*[1]Weighting!$G$2)^2+(I51*[1]Weighting!$H$2)^2+(J51*[1]Weighting!$I$2)^2+(K51*[1]Weighting!$J$2)^2+(L51*[1]Weighting!$K$2)^2+(M51*[1]Weighting!$L$2)^2))/11</f>
        <v>145.32403235585397</v>
      </c>
      <c r="P51" s="6">
        <f>SUM(C51:M51)</f>
        <v>638</v>
      </c>
      <c r="Q51" s="6">
        <f>C51*[1]Weighting!$B$3+D51*[1]Weighting!$C$3+E51*[1]Weighting!$D$3+F51*[1]Weighting!$E$3+G51*[1]Weighting!$F$3+H51*[1]Weighting!$G$3+I51*[1]Weighting!$H$3+J51*[1]Weighting!$I$3+K51*[1]Weighting!$J$3+L51*[1]Weighting!$K$3+M51*[1]Weighting!$L$3</f>
        <v>5014.8148148148148</v>
      </c>
      <c r="R51" s="5">
        <f>VLOOKUP([1]!Ordinal[[#This Row],[Team]],[1]!BP[#Data],16,FALSE)</f>
        <v>10.715667505181312</v>
      </c>
      <c r="Z51" s="1">
        <v>0</v>
      </c>
    </row>
    <row r="52" spans="1:26">
      <c r="A52" s="3">
        <v>51</v>
      </c>
      <c r="B52" s="4" t="s">
        <v>121</v>
      </c>
      <c r="C52" s="5">
        <f>VLOOKUP(B52,[1]WL!$B$2:$Q$121,14,FALSE)</f>
        <v>31</v>
      </c>
      <c r="D52" s="5">
        <f>VLOOKUP(B52,[1]SOS!$AC$4:$AG$123,5,FALSE)</f>
        <v>109</v>
      </c>
      <c r="E52" s="5">
        <f>VLOOKUP(B52,[1]PED!$B$2:$R$121,16,FALSE)</f>
        <v>73</v>
      </c>
      <c r="F52" s="5">
        <f>VLOOKUP(B52,[1]RD!$B$2:$R$121,11,FALSE)</f>
        <v>47</v>
      </c>
      <c r="G52" s="5">
        <f>VLOOKUP(B52,'[1]3DO'!$B$2:$Q$121,5,FALSE)</f>
        <v>17</v>
      </c>
      <c r="H52" s="5">
        <f>VLOOKUP(B52,[1]TD!$B$2:$Q$121,11,FALSE)</f>
        <v>33</v>
      </c>
      <c r="I52" s="5">
        <f>VLOOKUP(B52,[1]PEO!$B$2:$R$121,16,FALSE)</f>
        <v>40</v>
      </c>
      <c r="J52" s="5">
        <f>VLOOKUP(B52,[1]Exp!$B$2:$Q$121,3,FALSE)</f>
        <v>2</v>
      </c>
      <c r="K52" s="5">
        <f>VLOOKUP(B52,[1]OPPG!$B$2:$Q$121,15,FALSE)</f>
        <v>62</v>
      </c>
      <c r="L52" s="5">
        <f>VLOOKUP(B52,[1]TO!$B$2:$Q$121,11,FALSE)</f>
        <v>83</v>
      </c>
      <c r="M52" s="5">
        <f>VLOOKUP(B52,'[1]3DD'!$B$2:$Q$121,5,FALSE)</f>
        <v>65</v>
      </c>
      <c r="N52" s="2">
        <f>AVERAGE(C52:M52)</f>
        <v>51.090909090909093</v>
      </c>
      <c r="O52" s="2">
        <f>(SQRT((C52*[1]Weighting!$B$2)^2+(D52*[1]Weighting!$C$2)^2+(E52*[1]Weighting!$D$2)^2+(F52*[1]Weighting!$E$2)^2+(G52*[1]Weighting!$F$2)^2+(H52*[1]Weighting!$G$2)^2+(I52*[1]Weighting!$H$2)^2+(J52*[1]Weighting!$I$2)^2+(K52*[1]Weighting!$J$2)^2+(L52*[1]Weighting!$K$2)^2+(M52*[1]Weighting!$L$2)^2))/11</f>
        <v>181.9685060390469</v>
      </c>
      <c r="P52" s="6">
        <f>SUM(C52:M52)</f>
        <v>562</v>
      </c>
      <c r="Q52" s="6">
        <f>C52*[1]Weighting!$B$3+D52*[1]Weighting!$C$3+E52*[1]Weighting!$D$3+F52*[1]Weighting!$E$3+G52*[1]Weighting!$F$3+H52*[1]Weighting!$G$3+I52*[1]Weighting!$H$3+J52*[1]Weighting!$I$3+K52*[1]Weighting!$J$3+L52*[1]Weighting!$K$3+M52*[1]Weighting!$L$3</f>
        <v>5403.7037037037035</v>
      </c>
      <c r="R52" s="5">
        <f>VLOOKUP([1]!Ordinal[[#This Row],[Team]],[1]!BP[#Data],16,FALSE)</f>
        <v>10.553140572122855</v>
      </c>
      <c r="Z52" s="1">
        <v>0</v>
      </c>
    </row>
    <row r="53" spans="1:26">
      <c r="A53" s="3">
        <v>52</v>
      </c>
      <c r="B53" s="4" t="s">
        <v>81</v>
      </c>
      <c r="C53" s="5">
        <f>VLOOKUP(B53,[1]WL!$B$2:$Q$121,14,FALSE)</f>
        <v>43</v>
      </c>
      <c r="D53" s="5">
        <f>VLOOKUP(B53,[1]SOS!$AC$4:$AG$123,5,FALSE)</f>
        <v>40</v>
      </c>
      <c r="E53" s="5">
        <f>VLOOKUP(B53,[1]PED!$B$2:$R$121,16,FALSE)</f>
        <v>78</v>
      </c>
      <c r="F53" s="5">
        <f>VLOOKUP(B53,[1]RD!$B$2:$R$121,11,FALSE)</f>
        <v>39</v>
      </c>
      <c r="G53" s="5">
        <f>VLOOKUP(B53,'[1]3DO'!$B$2:$Q$121,5,FALSE)</f>
        <v>25</v>
      </c>
      <c r="H53" s="5">
        <f>VLOOKUP(B53,[1]TD!$B$2:$Q$121,11,FALSE)</f>
        <v>89</v>
      </c>
      <c r="I53" s="5">
        <f>VLOOKUP(B53,[1]PEO!$B$2:$R$121,16,FALSE)</f>
        <v>43</v>
      </c>
      <c r="J53" s="5">
        <f>VLOOKUP(B53,[1]Exp!$B$2:$Q$121,3,FALSE)</f>
        <v>68</v>
      </c>
      <c r="K53" s="5">
        <f>VLOOKUP(B53,[1]OPPG!$B$2:$Q$121,15,FALSE)</f>
        <v>98</v>
      </c>
      <c r="L53" s="5">
        <f>VLOOKUP(B53,[1]TO!$B$2:$Q$121,11,FALSE)</f>
        <v>30</v>
      </c>
      <c r="M53" s="5">
        <f>VLOOKUP(B53,'[1]3DD'!$B$2:$Q$121,5,FALSE)</f>
        <v>74</v>
      </c>
      <c r="N53" s="2">
        <f>AVERAGE(C53:M53)</f>
        <v>57</v>
      </c>
      <c r="O53" s="2">
        <f>(SQRT((C53*[1]Weighting!$B$2)^2+(D53*[1]Weighting!$C$2)^2+(E53*[1]Weighting!$D$2)^2+(F53*[1]Weighting!$E$2)^2+(G53*[1]Weighting!$F$2)^2+(H53*[1]Weighting!$G$2)^2+(I53*[1]Weighting!$H$2)^2+(J53*[1]Weighting!$I$2)^2+(K53*[1]Weighting!$J$2)^2+(L53*[1]Weighting!$K$2)^2+(M53*[1]Weighting!$L$2)^2))/11</f>
        <v>145.54800974419356</v>
      </c>
      <c r="P53" s="6">
        <f>SUM(C53:M53)</f>
        <v>627</v>
      </c>
      <c r="Q53" s="6">
        <f>C53*[1]Weighting!$B$3+D53*[1]Weighting!$C$3+E53*[1]Weighting!$D$3+F53*[1]Weighting!$E$3+G53*[1]Weighting!$F$3+H53*[1]Weighting!$G$3+I53*[1]Weighting!$H$3+J53*[1]Weighting!$I$3+K53*[1]Weighting!$J$3+L53*[1]Weighting!$K$3+M53*[1]Weighting!$L$3</f>
        <v>4988.8888888888878</v>
      </c>
      <c r="R53" s="5">
        <f>VLOOKUP([1]!Ordinal[[#This Row],[Team]],[1]!BP[#Data],16,FALSE)</f>
        <v>8.8356270551050109</v>
      </c>
      <c r="Z53" s="1">
        <v>0</v>
      </c>
    </row>
    <row r="54" spans="1:26">
      <c r="A54" s="3">
        <v>53</v>
      </c>
      <c r="B54" s="4" t="s">
        <v>69</v>
      </c>
      <c r="C54" s="5">
        <f>VLOOKUP(B54,[1]WL!$B$2:$Q$121,14,FALSE)</f>
        <v>43</v>
      </c>
      <c r="D54" s="5">
        <f>VLOOKUP(B54,[1]SOS!$AC$4:$AG$123,5,FALSE)</f>
        <v>1</v>
      </c>
      <c r="E54" s="5">
        <f>VLOOKUP(B54,[1]PED!$B$2:$R$121,16,FALSE)</f>
        <v>102</v>
      </c>
      <c r="F54" s="5">
        <f>VLOOKUP(B54,[1]RD!$B$2:$R$121,11,FALSE)</f>
        <v>88</v>
      </c>
      <c r="G54" s="5">
        <f>VLOOKUP(B54,'[1]3DO'!$B$2:$Q$121,5,FALSE)</f>
        <v>71</v>
      </c>
      <c r="H54" s="5">
        <f>VLOOKUP(B54,[1]TD!$B$2:$Q$121,11,FALSE)</f>
        <v>113</v>
      </c>
      <c r="I54" s="5">
        <f>VLOOKUP(B54,[1]PEO!$B$2:$R$121,16,FALSE)</f>
        <v>45</v>
      </c>
      <c r="J54" s="5">
        <f>VLOOKUP(B54,[1]Exp!$B$2:$Q$121,3,FALSE)</f>
        <v>12</v>
      </c>
      <c r="K54" s="5">
        <f>VLOOKUP(B54,[1]OPPG!$B$2:$Q$121,15,FALSE)</f>
        <v>90</v>
      </c>
      <c r="L54" s="5">
        <f>VLOOKUP(B54,[1]TO!$B$2:$Q$121,11,FALSE)</f>
        <v>82</v>
      </c>
      <c r="M54" s="5">
        <f>VLOOKUP(B54,'[1]3DD'!$B$2:$Q$121,5,FALSE)</f>
        <v>118</v>
      </c>
      <c r="N54" s="2">
        <f>AVERAGE(C54:M54)</f>
        <v>69.545454545454547</v>
      </c>
      <c r="O54" s="2">
        <f>(SQRT((C54*[1]Weighting!$B$2)^2+(D54*[1]Weighting!$C$2)^2+(E54*[1]Weighting!$D$2)^2+(F54*[1]Weighting!$E$2)^2+(G54*[1]Weighting!$F$2)^2+(H54*[1]Weighting!$G$2)^2+(I54*[1]Weighting!$H$2)^2+(J54*[1]Weighting!$I$2)^2+(K54*[1]Weighting!$J$2)^2+(L54*[1]Weighting!$K$2)^2+(M54*[1]Weighting!$L$2)^2))/11</f>
        <v>166.7687070552883</v>
      </c>
      <c r="P54" s="6">
        <f>SUM(C54:M54)</f>
        <v>765</v>
      </c>
      <c r="Q54" s="6">
        <f>C54*[1]Weighting!$B$3+D54*[1]Weighting!$C$3+E54*[1]Weighting!$D$3+F54*[1]Weighting!$E$3+G54*[1]Weighting!$F$3+H54*[1]Weighting!$G$3+I54*[1]Weighting!$H$3+J54*[1]Weighting!$I$3+K54*[1]Weighting!$J$3+L54*[1]Weighting!$K$3+M54*[1]Weighting!$L$3</f>
        <v>5758.0246913580249</v>
      </c>
      <c r="R54" s="5">
        <f>VLOOKUP([1]!Ordinal[[#This Row],[Team]],[1]!BP[#Data],16,FALSE)</f>
        <v>3.4409388423606542</v>
      </c>
      <c r="Z54" s="1">
        <v>0</v>
      </c>
    </row>
    <row r="55" spans="1:26">
      <c r="A55" s="3">
        <v>54</v>
      </c>
      <c r="B55" s="4" t="s">
        <v>43</v>
      </c>
      <c r="C55" s="5">
        <f>VLOOKUP(B55,[1]WL!$B$2:$Q$121,14,FALSE)</f>
        <v>31</v>
      </c>
      <c r="D55" s="5">
        <f>VLOOKUP(B55,[1]SOS!$AC$4:$AG$123,5,FALSE)</f>
        <v>75</v>
      </c>
      <c r="E55" s="5">
        <f>VLOOKUP(B55,[1]PED!$B$2:$R$121,16,FALSE)</f>
        <v>69</v>
      </c>
      <c r="F55" s="5">
        <f>VLOOKUP(B55,[1]RD!$B$2:$R$121,11,FALSE)</f>
        <v>67</v>
      </c>
      <c r="G55" s="5">
        <f>VLOOKUP(B55,'[1]3DO'!$B$2:$Q$121,5,FALSE)</f>
        <v>66</v>
      </c>
      <c r="H55" s="5">
        <f>VLOOKUP(B55,[1]TD!$B$2:$Q$121,11,FALSE)</f>
        <v>54</v>
      </c>
      <c r="I55" s="5">
        <f>VLOOKUP(B55,[1]PEO!$B$2:$R$121,16,FALSE)</f>
        <v>91</v>
      </c>
      <c r="J55" s="5">
        <f>VLOOKUP(B55,[1]Exp!$B$2:$Q$121,3,FALSE)</f>
        <v>109</v>
      </c>
      <c r="K55" s="5">
        <f>VLOOKUP(B55,[1]OPPG!$B$2:$Q$121,15,FALSE)</f>
        <v>64</v>
      </c>
      <c r="L55" s="5">
        <f>VLOOKUP(B55,[1]TO!$B$2:$Q$121,11,FALSE)</f>
        <v>45</v>
      </c>
      <c r="M55" s="5">
        <f>VLOOKUP(B55,'[1]3DD'!$B$2:$Q$121,5,FALSE)</f>
        <v>57</v>
      </c>
      <c r="N55" s="2">
        <f>AVERAGE(C55:M55)</f>
        <v>66.181818181818187</v>
      </c>
      <c r="O55" s="2">
        <f>(SQRT((C55*[1]Weighting!$B$2)^2+(D55*[1]Weighting!$C$2)^2+(E55*[1]Weighting!$D$2)^2+(F55*[1]Weighting!$E$2)^2+(G55*[1]Weighting!$F$2)^2+(H55*[1]Weighting!$G$2)^2+(I55*[1]Weighting!$H$2)^2+(J55*[1]Weighting!$I$2)^2+(K55*[1]Weighting!$J$2)^2+(L55*[1]Weighting!$K$2)^2+(M55*[1]Weighting!$L$2)^2))/11</f>
        <v>160.39324092846678</v>
      </c>
      <c r="P55" s="6">
        <f>SUM(C55:M55)</f>
        <v>728</v>
      </c>
      <c r="Q55" s="6">
        <f>C55*[1]Weighting!$B$3+D55*[1]Weighting!$C$3+E55*[1]Weighting!$D$3+F55*[1]Weighting!$E$3+G55*[1]Weighting!$F$3+H55*[1]Weighting!$G$3+I55*[1]Weighting!$H$3+J55*[1]Weighting!$I$3+K55*[1]Weighting!$J$3+L55*[1]Weighting!$K$3+M55*[1]Weighting!$L$3</f>
        <v>5724.6913580246919</v>
      </c>
      <c r="R55" s="5">
        <f>VLOOKUP([1]!Ordinal[[#This Row],[Team]],[1]!BP[#Data],16,FALSE)</f>
        <v>2.9485295826696301</v>
      </c>
      <c r="Z55" s="1">
        <v>0</v>
      </c>
    </row>
    <row r="56" spans="1:26">
      <c r="A56" s="3">
        <v>55</v>
      </c>
      <c r="B56" s="4" t="s">
        <v>107</v>
      </c>
      <c r="C56" s="5">
        <f>VLOOKUP(B56,[1]WL!$B$2:$Q$121,14,FALSE)</f>
        <v>23</v>
      </c>
      <c r="D56" s="5">
        <f>VLOOKUP(B56,[1]SOS!$AC$4:$AG$123,5,FALSE)</f>
        <v>114</v>
      </c>
      <c r="E56" s="5">
        <f>VLOOKUP(B56,[1]PED!$B$2:$R$121,16,FALSE)</f>
        <v>22</v>
      </c>
      <c r="F56" s="5">
        <f>VLOOKUP(B56,[1]RD!$B$2:$R$121,11,FALSE)</f>
        <v>76</v>
      </c>
      <c r="G56" s="5">
        <f>VLOOKUP(B56,'[1]3DO'!$B$2:$Q$121,5,FALSE)</f>
        <v>119</v>
      </c>
      <c r="H56" s="5">
        <f>VLOOKUP(B56,[1]TD!$B$2:$Q$121,11,FALSE)</f>
        <v>79</v>
      </c>
      <c r="I56" s="5">
        <f>VLOOKUP(B56,[1]PEO!$B$2:$R$121,16,FALSE)</f>
        <v>42</v>
      </c>
      <c r="J56" s="5">
        <f>VLOOKUP(B56,[1]Exp!$B$2:$Q$121,3,FALSE)</f>
        <v>22</v>
      </c>
      <c r="K56" s="5">
        <f>VLOOKUP(B56,[1]OPPG!$B$2:$Q$121,15,FALSE)</f>
        <v>28</v>
      </c>
      <c r="L56" s="5">
        <f>VLOOKUP(B56,[1]TO!$B$2:$Q$121,11,FALSE)</f>
        <v>101</v>
      </c>
      <c r="M56" s="5">
        <f>VLOOKUP(B56,'[1]3DD'!$B$2:$Q$121,5,FALSE)</f>
        <v>98</v>
      </c>
      <c r="N56" s="2">
        <f>AVERAGE(C56:M56)</f>
        <v>65.818181818181813</v>
      </c>
      <c r="O56" s="2">
        <f>(SQRT((C56*[1]Weighting!$B$2)^2+(D56*[1]Weighting!$C$2)^2+(E56*[1]Weighting!$D$2)^2+(F56*[1]Weighting!$E$2)^2+(G56*[1]Weighting!$F$2)^2+(H56*[1]Weighting!$G$2)^2+(I56*[1]Weighting!$H$2)^2+(J56*[1]Weighting!$I$2)^2+(K56*[1]Weighting!$J$2)^2+(L56*[1]Weighting!$K$2)^2+(M56*[1]Weighting!$L$2)^2))/11</f>
        <v>196.74462198746815</v>
      </c>
      <c r="P56" s="6">
        <f>SUM(C56:M56)</f>
        <v>724</v>
      </c>
      <c r="Q56" s="6">
        <f>C56*[1]Weighting!$B$3+D56*[1]Weighting!$C$3+E56*[1]Weighting!$D$3+F56*[1]Weighting!$E$3+G56*[1]Weighting!$F$3+H56*[1]Weighting!$G$3+I56*[1]Weighting!$H$3+J56*[1]Weighting!$I$3+K56*[1]Weighting!$J$3+L56*[1]Weighting!$K$3+M56*[1]Weighting!$L$3</f>
        <v>6162.9629629629626</v>
      </c>
      <c r="R56" s="5">
        <f>VLOOKUP([1]!Ordinal[[#This Row],[Team]],[1]!BP[#Data],16,FALSE)</f>
        <v>2.1588988480208169</v>
      </c>
      <c r="Z56" s="1">
        <v>0</v>
      </c>
    </row>
    <row r="57" spans="1:26">
      <c r="A57" s="3">
        <v>56</v>
      </c>
      <c r="B57" s="4" t="s">
        <v>82</v>
      </c>
      <c r="C57" s="5">
        <f>VLOOKUP(B57,[1]WL!$B$2:$Q$121,14,FALSE)</f>
        <v>43</v>
      </c>
      <c r="D57" s="5">
        <f>VLOOKUP(B57,[1]SOS!$AC$4:$AG$123,5,FALSE)</f>
        <v>116</v>
      </c>
      <c r="E57" s="5">
        <f>VLOOKUP(B57,[1]PED!$B$2:$R$121,16,FALSE)</f>
        <v>28</v>
      </c>
      <c r="F57" s="5">
        <f>VLOOKUP(B57,[1]RD!$B$2:$R$121,11,FALSE)</f>
        <v>10</v>
      </c>
      <c r="G57" s="5">
        <f>VLOOKUP(B57,'[1]3DO'!$B$2:$Q$121,5,FALSE)</f>
        <v>114</v>
      </c>
      <c r="H57" s="5">
        <f>VLOOKUP(B57,[1]TD!$B$2:$Q$121,11,FALSE)</f>
        <v>11</v>
      </c>
      <c r="I57" s="5">
        <f>VLOOKUP(B57,[1]PEO!$B$2:$R$121,16,FALSE)</f>
        <v>86</v>
      </c>
      <c r="J57" s="5">
        <f>VLOOKUP(B57,[1]Exp!$B$2:$Q$121,3,FALSE)</f>
        <v>72</v>
      </c>
      <c r="K57" s="5">
        <f>VLOOKUP(B57,[1]OPPG!$B$2:$Q$121,15,FALSE)</f>
        <v>9</v>
      </c>
      <c r="L57" s="5">
        <f>VLOOKUP(B57,[1]TO!$B$2:$Q$121,11,FALSE)</f>
        <v>92</v>
      </c>
      <c r="M57" s="5">
        <f>VLOOKUP(B57,'[1]3DD'!$B$2:$Q$121,5,FALSE)</f>
        <v>2</v>
      </c>
      <c r="N57" s="2">
        <f>AVERAGE(C57:M57)</f>
        <v>53</v>
      </c>
      <c r="O57" s="2">
        <f>(SQRT((C57*[1]Weighting!$B$2)^2+(D57*[1]Weighting!$C$2)^2+(E57*[1]Weighting!$D$2)^2+(F57*[1]Weighting!$E$2)^2+(G57*[1]Weighting!$F$2)^2+(H57*[1]Weighting!$G$2)^2+(I57*[1]Weighting!$H$2)^2+(J57*[1]Weighting!$I$2)^2+(K57*[1]Weighting!$J$2)^2+(L57*[1]Weighting!$K$2)^2+(M57*[1]Weighting!$L$2)^2))/11</f>
        <v>205.57876373588189</v>
      </c>
      <c r="P57" s="6">
        <f>SUM(C57:M57)</f>
        <v>583</v>
      </c>
      <c r="Q57" s="6">
        <f>C57*[1]Weighting!$B$3+D57*[1]Weighting!$C$3+E57*[1]Weighting!$D$3+F57*[1]Weighting!$E$3+G57*[1]Weighting!$F$3+H57*[1]Weighting!$G$3+I57*[1]Weighting!$H$3+J57*[1]Weighting!$I$3+K57*[1]Weighting!$J$3+L57*[1]Weighting!$K$3+M57*[1]Weighting!$L$3</f>
        <v>5745.6790123456785</v>
      </c>
      <c r="R57" s="5">
        <f>VLOOKUP([1]!Ordinal[[#This Row],[Team]],[1]!BP[#Data],16,FALSE)</f>
        <v>1.925281262533435</v>
      </c>
      <c r="Z57" s="1">
        <v>0</v>
      </c>
    </row>
    <row r="58" spans="1:26">
      <c r="A58" s="3">
        <v>57</v>
      </c>
      <c r="B58" s="4" t="s">
        <v>116</v>
      </c>
      <c r="C58" s="5">
        <f>VLOOKUP(B58,[1]WL!$B$2:$Q$121,14,FALSE)</f>
        <v>43</v>
      </c>
      <c r="D58" s="5">
        <f>VLOOKUP(B58,[1]SOS!$AC$4:$AG$123,5,FALSE)</f>
        <v>108</v>
      </c>
      <c r="E58" s="5">
        <f>VLOOKUP(B58,[1]PED!$B$2:$R$121,16,FALSE)</f>
        <v>57</v>
      </c>
      <c r="F58" s="5">
        <f>VLOOKUP(B58,[1]RD!$B$2:$R$121,11,FALSE)</f>
        <v>58</v>
      </c>
      <c r="G58" s="5">
        <f>VLOOKUP(B58,'[1]3DO'!$B$2:$Q$121,5,FALSE)</f>
        <v>80</v>
      </c>
      <c r="H58" s="5">
        <f>VLOOKUP(B58,[1]TD!$B$2:$Q$121,11,FALSE)</f>
        <v>37</v>
      </c>
      <c r="I58" s="5">
        <f>VLOOKUP(B58,[1]PEO!$B$2:$R$121,16,FALSE)</f>
        <v>31</v>
      </c>
      <c r="J58" s="5">
        <f>VLOOKUP(B58,[1]Exp!$B$2:$Q$121,3,FALSE)</f>
        <v>18</v>
      </c>
      <c r="K58" s="5">
        <f>VLOOKUP(B58,[1]OPPG!$B$2:$Q$121,15,FALSE)</f>
        <v>32</v>
      </c>
      <c r="L58" s="5">
        <f>VLOOKUP(B58,[1]TO!$B$2:$Q$121,11,FALSE)</f>
        <v>21</v>
      </c>
      <c r="M58" s="5">
        <f>VLOOKUP(B58,'[1]3DD'!$B$2:$Q$121,5,FALSE)</f>
        <v>5</v>
      </c>
      <c r="N58" s="2">
        <f>AVERAGE(C58:M58)</f>
        <v>44.545454545454547</v>
      </c>
      <c r="O58" s="2">
        <f>(SQRT((C58*[1]Weighting!$B$2)^2+(D58*[1]Weighting!$C$2)^2+(E58*[1]Weighting!$D$2)^2+(F58*[1]Weighting!$E$2)^2+(G58*[1]Weighting!$F$2)^2+(H58*[1]Weighting!$G$2)^2+(I58*[1]Weighting!$H$2)^2+(J58*[1]Weighting!$I$2)^2+(K58*[1]Weighting!$J$2)^2+(L58*[1]Weighting!$K$2)^2+(M58*[1]Weighting!$L$2)^2))/11</f>
        <v>196.17002239371442</v>
      </c>
      <c r="P58" s="6">
        <f>SUM(C58:M58)</f>
        <v>490</v>
      </c>
      <c r="Q58" s="6">
        <f>C58*[1]Weighting!$B$3+D58*[1]Weighting!$C$3+E58*[1]Weighting!$D$3+F58*[1]Weighting!$E$3+G58*[1]Weighting!$F$3+H58*[1]Weighting!$G$3+I58*[1]Weighting!$H$3+J58*[1]Weighting!$I$3+K58*[1]Weighting!$J$3+L58*[1]Weighting!$K$3+M58*[1]Weighting!$L$3</f>
        <v>5866.6666666666661</v>
      </c>
      <c r="R58" s="5">
        <f>VLOOKUP([1]!Ordinal[[#This Row],[Team]],[1]!BP[#Data],16,FALSE)</f>
        <v>1.4374586196853145</v>
      </c>
      <c r="Z58" s="1">
        <v>0</v>
      </c>
    </row>
    <row r="59" spans="1:26">
      <c r="A59" s="3">
        <v>58</v>
      </c>
      <c r="B59" s="4" t="s">
        <v>80</v>
      </c>
      <c r="C59" s="5">
        <f>VLOOKUP(B59,[1]WL!$B$2:$Q$121,14,FALSE)</f>
        <v>43</v>
      </c>
      <c r="D59" s="5">
        <f>VLOOKUP(B59,[1]SOS!$AC$4:$AG$123,5,FALSE)</f>
        <v>95</v>
      </c>
      <c r="E59" s="5">
        <f>VLOOKUP(B59,[1]PED!$B$2:$R$121,16,FALSE)</f>
        <v>16</v>
      </c>
      <c r="F59" s="5">
        <f>VLOOKUP(B59,[1]RD!$B$2:$R$121,11,FALSE)</f>
        <v>112</v>
      </c>
      <c r="G59" s="5">
        <f>VLOOKUP(B59,'[1]3DO'!$B$2:$Q$121,5,FALSE)</f>
        <v>11</v>
      </c>
      <c r="H59" s="5">
        <f>VLOOKUP(B59,[1]TD!$B$2:$Q$121,11,FALSE)</f>
        <v>85</v>
      </c>
      <c r="I59" s="5">
        <f>VLOOKUP(B59,[1]PEO!$B$2:$R$121,16,FALSE)</f>
        <v>46</v>
      </c>
      <c r="J59" s="5">
        <f>VLOOKUP(B59,[1]Exp!$B$2:$Q$121,3,FALSE)</f>
        <v>26</v>
      </c>
      <c r="K59" s="5">
        <f>VLOOKUP(B59,[1]OPPG!$B$2:$Q$121,15,FALSE)</f>
        <v>93</v>
      </c>
      <c r="L59" s="5">
        <f>VLOOKUP(B59,[1]TO!$B$2:$Q$121,11,FALSE)</f>
        <v>23</v>
      </c>
      <c r="M59" s="5">
        <f>VLOOKUP(B59,'[1]3DD'!$B$2:$Q$121,5,FALSE)</f>
        <v>111</v>
      </c>
      <c r="N59" s="2">
        <f>AVERAGE(C59:M59)</f>
        <v>60.090909090909093</v>
      </c>
      <c r="O59" s="2">
        <f>(SQRT((C59*[1]Weighting!$B$2)^2+(D59*[1]Weighting!$C$2)^2+(E59*[1]Weighting!$D$2)^2+(F59*[1]Weighting!$E$2)^2+(G59*[1]Weighting!$F$2)^2+(H59*[1]Weighting!$G$2)^2+(I59*[1]Weighting!$H$2)^2+(J59*[1]Weighting!$I$2)^2+(K59*[1]Weighting!$J$2)^2+(L59*[1]Weighting!$K$2)^2+(M59*[1]Weighting!$L$2)^2))/11</f>
        <v>191.14723242257503</v>
      </c>
      <c r="P59" s="6">
        <f>SUM(C59:M59)</f>
        <v>661</v>
      </c>
      <c r="Q59" s="6">
        <f>C59*[1]Weighting!$B$3+D59*[1]Weighting!$C$3+E59*[1]Weighting!$D$3+F59*[1]Weighting!$E$3+G59*[1]Weighting!$F$3+H59*[1]Weighting!$G$3+I59*[1]Weighting!$H$3+J59*[1]Weighting!$I$3+K59*[1]Weighting!$J$3+L59*[1]Weighting!$K$3+M59*[1]Weighting!$L$3</f>
        <v>5917.2839506172841</v>
      </c>
      <c r="R59" s="5">
        <f>VLOOKUP([1]!Ordinal[[#This Row],[Team]],[1]!BP[#Data],16,FALSE)</f>
        <v>-1.6411071562050539</v>
      </c>
      <c r="Z59" s="1">
        <v>0</v>
      </c>
    </row>
    <row r="60" spans="1:26">
      <c r="A60" s="3">
        <v>59</v>
      </c>
      <c r="B60" s="4" t="s">
        <v>31</v>
      </c>
      <c r="C60" s="5">
        <f>VLOOKUP(B60,[1]WL!$B$2:$Q$121,14,FALSE)</f>
        <v>75</v>
      </c>
      <c r="D60" s="5">
        <f>VLOOKUP(B60,[1]SOS!$AC$4:$AG$123,5,FALSE)</f>
        <v>28</v>
      </c>
      <c r="E60" s="5">
        <f>VLOOKUP(B60,[1]PED!$B$2:$R$121,16,FALSE)</f>
        <v>95</v>
      </c>
      <c r="F60" s="5">
        <f>VLOOKUP(B60,[1]RD!$B$2:$R$121,11,FALSE)</f>
        <v>8</v>
      </c>
      <c r="G60" s="5">
        <f>VLOOKUP(B60,'[1]3DO'!$B$2:$Q$121,5,FALSE)</f>
        <v>62</v>
      </c>
      <c r="H60" s="5">
        <f>VLOOKUP(B60,[1]TD!$B$2:$Q$121,11,FALSE)</f>
        <v>53</v>
      </c>
      <c r="I60" s="5">
        <f>VLOOKUP(B60,[1]PEO!$B$2:$R$121,16,FALSE)</f>
        <v>22</v>
      </c>
      <c r="J60" s="5">
        <f>VLOOKUP(B60,[1]Exp!$B$2:$Q$121,3,FALSE)</f>
        <v>59</v>
      </c>
      <c r="K60" s="5">
        <f>VLOOKUP(B60,[1]OPPG!$B$2:$Q$121,15,FALSE)</f>
        <v>34</v>
      </c>
      <c r="L60" s="5">
        <f>VLOOKUP(B60,[1]TO!$B$2:$Q$121,11,FALSE)</f>
        <v>39</v>
      </c>
      <c r="M60" s="5">
        <f>VLOOKUP(B60,'[1]3DD'!$B$2:$Q$121,5,FALSE)</f>
        <v>27</v>
      </c>
      <c r="N60" s="2">
        <f>AVERAGE(C60:M60)</f>
        <v>45.636363636363633</v>
      </c>
      <c r="O60" s="2">
        <f>(SQRT((C60*[1]Weighting!$B$2)^2+(D60*[1]Weighting!$C$2)^2+(E60*[1]Weighting!$D$2)^2+(F60*[1]Weighting!$E$2)^2+(G60*[1]Weighting!$F$2)^2+(H60*[1]Weighting!$G$2)^2+(I60*[1]Weighting!$H$2)^2+(J60*[1]Weighting!$I$2)^2+(K60*[1]Weighting!$J$2)^2+(L60*[1]Weighting!$K$2)^2+(M60*[1]Weighting!$L$2)^2))/11</f>
        <v>198.04713939233659</v>
      </c>
      <c r="P60" s="6">
        <f>SUM(C60:M60)</f>
        <v>502</v>
      </c>
      <c r="Q60" s="6">
        <f>C60*[1]Weighting!$B$3+D60*[1]Weighting!$C$3+E60*[1]Weighting!$D$3+F60*[1]Weighting!$E$3+G60*[1]Weighting!$F$3+H60*[1]Weighting!$G$3+I60*[1]Weighting!$H$3+J60*[1]Weighting!$I$3+K60*[1]Weighting!$J$3+L60*[1]Weighting!$K$3+M60*[1]Weighting!$L$3</f>
        <v>5287.6543209876536</v>
      </c>
      <c r="R60" s="5">
        <f>VLOOKUP([1]!Ordinal[[#This Row],[Team]],[1]!BP[#Data],16,FALSE)</f>
        <v>-3.1497314057498014</v>
      </c>
      <c r="Z60" s="1">
        <v>0</v>
      </c>
    </row>
    <row r="61" spans="1:26">
      <c r="A61" s="3">
        <v>60</v>
      </c>
      <c r="B61" s="4" t="s">
        <v>57</v>
      </c>
      <c r="C61" s="5">
        <f>VLOOKUP(B61,[1]WL!$B$2:$Q$121,14,FALSE)</f>
        <v>43</v>
      </c>
      <c r="D61" s="5">
        <f>VLOOKUP(B61,[1]SOS!$AC$4:$AG$123,5,FALSE)</f>
        <v>91</v>
      </c>
      <c r="E61" s="5">
        <f>VLOOKUP(B61,[1]PED!$B$2:$R$121,16,FALSE)</f>
        <v>96</v>
      </c>
      <c r="F61" s="5">
        <f>VLOOKUP(B61,[1]RD!$B$2:$R$121,11,FALSE)</f>
        <v>31</v>
      </c>
      <c r="G61" s="5">
        <f>VLOOKUP(B61,'[1]3DO'!$B$2:$Q$121,5,FALSE)</f>
        <v>70</v>
      </c>
      <c r="H61" s="5">
        <f>VLOOKUP(B61,[1]TD!$B$2:$Q$121,11,FALSE)</f>
        <v>64</v>
      </c>
      <c r="I61" s="5">
        <f>VLOOKUP(B61,[1]PEO!$B$2:$R$121,16,FALSE)</f>
        <v>20</v>
      </c>
      <c r="J61" s="5">
        <f>VLOOKUP(B61,[1]Exp!$B$2:$Q$121,3,FALSE)</f>
        <v>26</v>
      </c>
      <c r="K61" s="5">
        <f>VLOOKUP(B61,[1]OPPG!$B$2:$Q$121,15,FALSE)</f>
        <v>103</v>
      </c>
      <c r="L61" s="5">
        <f>VLOOKUP(B61,[1]TO!$B$2:$Q$121,11,FALSE)</f>
        <v>35</v>
      </c>
      <c r="M61" s="5">
        <f>VLOOKUP(B61,'[1]3DD'!$B$2:$Q$121,5,FALSE)</f>
        <v>28</v>
      </c>
      <c r="N61" s="2">
        <f>AVERAGE(C61:M61)</f>
        <v>55.18181818181818</v>
      </c>
      <c r="O61" s="2">
        <f>(SQRT((C61*[1]Weighting!$B$2)^2+(D61*[1]Weighting!$C$2)^2+(E61*[1]Weighting!$D$2)^2+(F61*[1]Weighting!$E$2)^2+(G61*[1]Weighting!$F$2)^2+(H61*[1]Weighting!$G$2)^2+(I61*[1]Weighting!$H$2)^2+(J61*[1]Weighting!$I$2)^2+(K61*[1]Weighting!$J$2)^2+(L61*[1]Weighting!$K$2)^2+(M61*[1]Weighting!$L$2)^2))/11</f>
        <v>189.07279196425122</v>
      </c>
      <c r="P61" s="6">
        <f>SUM(C61:M61)</f>
        <v>607</v>
      </c>
      <c r="Q61" s="6">
        <f>C61*[1]Weighting!$B$3+D61*[1]Weighting!$C$3+E61*[1]Weighting!$D$3+F61*[1]Weighting!$E$3+G61*[1]Weighting!$F$3+H61*[1]Weighting!$G$3+I61*[1]Weighting!$H$3+J61*[1]Weighting!$I$3+K61*[1]Weighting!$J$3+L61*[1]Weighting!$K$3+M61*[1]Weighting!$L$3</f>
        <v>6090.1234567901238</v>
      </c>
      <c r="R61" s="5">
        <f>VLOOKUP([1]!Ordinal[[#This Row],[Team]],[1]!BP[#Data],16,FALSE)</f>
        <v>-4.0410829415334701</v>
      </c>
      <c r="Z61" s="1">
        <v>0</v>
      </c>
    </row>
    <row r="62" spans="1:26">
      <c r="A62" s="3">
        <v>61</v>
      </c>
      <c r="B62" s="4" t="s">
        <v>51</v>
      </c>
      <c r="C62" s="5">
        <f>VLOOKUP(B62,[1]WL!$B$2:$Q$121,14,FALSE)</f>
        <v>66</v>
      </c>
      <c r="D62" s="5">
        <f>VLOOKUP(B62,[1]SOS!$AC$4:$AG$123,5,FALSE)</f>
        <v>17</v>
      </c>
      <c r="E62" s="5">
        <f>VLOOKUP(B62,[1]PED!$B$2:$R$121,16,FALSE)</f>
        <v>58</v>
      </c>
      <c r="F62" s="5">
        <f>VLOOKUP(B62,[1]RD!$B$2:$R$121,11,FALSE)</f>
        <v>52</v>
      </c>
      <c r="G62" s="5">
        <f>VLOOKUP(B62,'[1]3DO'!$B$2:$Q$121,5,FALSE)</f>
        <v>77</v>
      </c>
      <c r="H62" s="5">
        <f>VLOOKUP(B62,[1]TD!$B$2:$Q$121,11,FALSE)</f>
        <v>83</v>
      </c>
      <c r="I62" s="5">
        <f>VLOOKUP(B62,[1]PEO!$B$2:$R$121,16,FALSE)</f>
        <v>71</v>
      </c>
      <c r="J62" s="5">
        <f>VLOOKUP(B62,[1]Exp!$B$2:$Q$121,3,FALSE)</f>
        <v>95</v>
      </c>
      <c r="K62" s="5">
        <f>VLOOKUP(B62,[1]OPPG!$B$2:$Q$121,15,FALSE)</f>
        <v>60</v>
      </c>
      <c r="L62" s="5">
        <f>VLOOKUP(B62,[1]TO!$B$2:$Q$121,11,FALSE)</f>
        <v>56</v>
      </c>
      <c r="M62" s="5">
        <f>VLOOKUP(B62,'[1]3DD'!$B$2:$Q$121,5,FALSE)</f>
        <v>30</v>
      </c>
      <c r="N62" s="2">
        <f>AVERAGE(C62:M62)</f>
        <v>60.454545454545453</v>
      </c>
      <c r="O62" s="2">
        <f>(SQRT((C62*[1]Weighting!$B$2)^2+(D62*[1]Weighting!$C$2)^2+(E62*[1]Weighting!$D$2)^2+(F62*[1]Weighting!$E$2)^2+(G62*[1]Weighting!$F$2)^2+(H62*[1]Weighting!$G$2)^2+(I62*[1]Weighting!$H$2)^2+(J62*[1]Weighting!$I$2)^2+(K62*[1]Weighting!$J$2)^2+(L62*[1]Weighting!$K$2)^2+(M62*[1]Weighting!$L$2)^2))/11</f>
        <v>180.52858568086629</v>
      </c>
      <c r="P62" s="6">
        <f>SUM(C62:M62)</f>
        <v>665</v>
      </c>
      <c r="Q62" s="6">
        <f>C62*[1]Weighting!$B$3+D62*[1]Weighting!$C$3+E62*[1]Weighting!$D$3+F62*[1]Weighting!$E$3+G62*[1]Weighting!$F$3+H62*[1]Weighting!$G$3+I62*[1]Weighting!$H$3+J62*[1]Weighting!$I$3+K62*[1]Weighting!$J$3+L62*[1]Weighting!$K$3+M62*[1]Weighting!$L$3</f>
        <v>5625.9259259259261</v>
      </c>
      <c r="R62" s="5">
        <f>VLOOKUP([1]!Ordinal[[#This Row],[Team]],[1]!BP[#Data],16,FALSE)</f>
        <v>-5.0181359865151292</v>
      </c>
      <c r="Z62" s="1">
        <v>0</v>
      </c>
    </row>
    <row r="63" spans="1:26">
      <c r="A63" s="3">
        <v>62</v>
      </c>
      <c r="B63" s="4" t="s">
        <v>109</v>
      </c>
      <c r="C63" s="5">
        <f>VLOOKUP(B63,[1]WL!$B$2:$Q$121,14,FALSE)</f>
        <v>66</v>
      </c>
      <c r="D63" s="5">
        <f>VLOOKUP(B63,[1]SOS!$AC$4:$AG$123,5,FALSE)</f>
        <v>13</v>
      </c>
      <c r="E63" s="5">
        <f>VLOOKUP(B63,[1]PED!$B$2:$R$121,16,FALSE)</f>
        <v>80</v>
      </c>
      <c r="F63" s="5">
        <f>VLOOKUP(B63,[1]RD!$B$2:$R$121,11,FALSE)</f>
        <v>28</v>
      </c>
      <c r="G63" s="5">
        <f>VLOOKUP(B63,'[1]3DO'!$B$2:$Q$121,5,FALSE)</f>
        <v>65</v>
      </c>
      <c r="H63" s="5">
        <f>VLOOKUP(B63,[1]TD!$B$2:$Q$121,11,FALSE)</f>
        <v>73</v>
      </c>
      <c r="I63" s="5">
        <f>VLOOKUP(B63,[1]PEO!$B$2:$R$121,16,FALSE)</f>
        <v>85</v>
      </c>
      <c r="J63" s="5">
        <f>VLOOKUP(B63,[1]Exp!$B$2:$Q$121,3,FALSE)</f>
        <v>105</v>
      </c>
      <c r="K63" s="5">
        <f>VLOOKUP(B63,[1]OPPG!$B$2:$Q$121,15,FALSE)</f>
        <v>86</v>
      </c>
      <c r="L63" s="5">
        <f>VLOOKUP(B63,[1]TO!$B$2:$Q$121,11,FALSE)</f>
        <v>113</v>
      </c>
      <c r="M63" s="5">
        <f>VLOOKUP(B63,'[1]3DD'!$B$2:$Q$121,5,FALSE)</f>
        <v>52</v>
      </c>
      <c r="N63" s="2">
        <f>AVERAGE(C63:M63)</f>
        <v>69.63636363636364</v>
      </c>
      <c r="O63" s="2">
        <f>(SQRT((C63*[1]Weighting!$B$2)^2+(D63*[1]Weighting!$C$2)^2+(E63*[1]Weighting!$D$2)^2+(F63*[1]Weighting!$E$2)^2+(G63*[1]Weighting!$F$2)^2+(H63*[1]Weighting!$G$2)^2+(I63*[1]Weighting!$H$2)^2+(J63*[1]Weighting!$I$2)^2+(K63*[1]Weighting!$J$2)^2+(L63*[1]Weighting!$K$2)^2+(M63*[1]Weighting!$L$2)^2))/11</f>
        <v>182.47470106545077</v>
      </c>
      <c r="P63" s="6">
        <f>SUM(C63:M63)</f>
        <v>766</v>
      </c>
      <c r="Q63" s="6">
        <f>C63*[1]Weighting!$B$3+D63*[1]Weighting!$C$3+E63*[1]Weighting!$D$3+F63*[1]Weighting!$E$3+G63*[1]Weighting!$F$3+H63*[1]Weighting!$G$3+I63*[1]Weighting!$H$3+J63*[1]Weighting!$I$3+K63*[1]Weighting!$J$3+L63*[1]Weighting!$K$3+M63*[1]Weighting!$L$3</f>
        <v>5732.0987654320988</v>
      </c>
      <c r="R63" s="5">
        <f>VLOOKUP([1]!Ordinal[[#This Row],[Team]],[1]!BP[#Data],16,FALSE)</f>
        <v>-6.866144986481542</v>
      </c>
      <c r="Z63" s="1">
        <v>0</v>
      </c>
    </row>
    <row r="64" spans="1:26">
      <c r="A64" s="3">
        <v>63</v>
      </c>
      <c r="B64" s="4" t="s">
        <v>83</v>
      </c>
      <c r="C64" s="5">
        <f>VLOOKUP(B64,[1]WL!$B$2:$Q$121,14,FALSE)</f>
        <v>66</v>
      </c>
      <c r="D64" s="5">
        <f>VLOOKUP(B64,[1]SOS!$AC$4:$AG$123,5,FALSE)</f>
        <v>60</v>
      </c>
      <c r="E64" s="5">
        <f>VLOOKUP(B64,[1]PED!$B$2:$R$121,16,FALSE)</f>
        <v>35</v>
      </c>
      <c r="F64" s="5">
        <f>VLOOKUP(B64,[1]RD!$B$2:$R$121,11,FALSE)</f>
        <v>97</v>
      </c>
      <c r="G64" s="5">
        <f>VLOOKUP(B64,'[1]3DO'!$B$2:$Q$121,5,FALSE)</f>
        <v>44</v>
      </c>
      <c r="H64" s="5">
        <f>VLOOKUP(B64,[1]TD!$B$2:$Q$121,11,FALSE)</f>
        <v>48</v>
      </c>
      <c r="I64" s="5">
        <f>VLOOKUP(B64,[1]PEO!$B$2:$R$121,16,FALSE)</f>
        <v>29</v>
      </c>
      <c r="J64" s="5">
        <f>VLOOKUP(B64,[1]Exp!$B$2:$Q$121,3,FALSE)</f>
        <v>38</v>
      </c>
      <c r="K64" s="5">
        <f>VLOOKUP(B64,[1]OPPG!$B$2:$Q$121,15,FALSE)</f>
        <v>91</v>
      </c>
      <c r="L64" s="5">
        <f>VLOOKUP(B64,[1]TO!$B$2:$Q$121,11,FALSE)</f>
        <v>31</v>
      </c>
      <c r="M64" s="5">
        <f>VLOOKUP(B64,'[1]3DD'!$B$2:$Q$121,5,FALSE)</f>
        <v>53</v>
      </c>
      <c r="N64" s="2">
        <f>AVERAGE(C64:M64)</f>
        <v>53.81818181818182</v>
      </c>
      <c r="O64" s="2">
        <f>(SQRT((C64*[1]Weighting!$B$2)^2+(D64*[1]Weighting!$C$2)^2+(E64*[1]Weighting!$D$2)^2+(F64*[1]Weighting!$E$2)^2+(G64*[1]Weighting!$F$2)^2+(H64*[1]Weighting!$G$2)^2+(I64*[1]Weighting!$H$2)^2+(J64*[1]Weighting!$I$2)^2+(K64*[1]Weighting!$J$2)^2+(L64*[1]Weighting!$K$2)^2+(M64*[1]Weighting!$L$2)^2))/11</f>
        <v>193.14525857263726</v>
      </c>
      <c r="P64" s="6">
        <f>SUM(C64:M64)</f>
        <v>592</v>
      </c>
      <c r="Q64" s="6">
        <f>C64*[1]Weighting!$B$3+D64*[1]Weighting!$C$3+E64*[1]Weighting!$D$3+F64*[1]Weighting!$E$3+G64*[1]Weighting!$F$3+H64*[1]Weighting!$G$3+I64*[1]Weighting!$H$3+J64*[1]Weighting!$I$3+K64*[1]Weighting!$J$3+L64*[1]Weighting!$K$3+M64*[1]Weighting!$L$3</f>
        <v>5888.8888888888887</v>
      </c>
      <c r="R64" s="5">
        <f>VLOOKUP([1]!Ordinal[[#This Row],[Team]],[1]!BP[#Data],16,FALSE)</f>
        <v>-6.9472595472877874</v>
      </c>
      <c r="Z64" s="1">
        <v>0</v>
      </c>
    </row>
    <row r="65" spans="1:26">
      <c r="A65" s="3">
        <v>64</v>
      </c>
      <c r="B65" s="4" t="s">
        <v>111</v>
      </c>
      <c r="C65" s="5">
        <f>VLOOKUP(B65,[1]WL!$B$2:$Q$121,14,FALSE)</f>
        <v>43</v>
      </c>
      <c r="D65" s="5">
        <f>VLOOKUP(B65,[1]SOS!$AC$4:$AG$123,5,FALSE)</f>
        <v>113</v>
      </c>
      <c r="E65" s="5">
        <f>VLOOKUP(B65,[1]PED!$B$2:$R$121,16,FALSE)</f>
        <v>50</v>
      </c>
      <c r="F65" s="5">
        <f>VLOOKUP(B65,[1]RD!$B$2:$R$121,11,FALSE)</f>
        <v>46</v>
      </c>
      <c r="G65" s="5">
        <f>VLOOKUP(B65,'[1]3DO'!$B$2:$Q$121,5,FALSE)</f>
        <v>45</v>
      </c>
      <c r="H65" s="5">
        <f>VLOOKUP(B65,[1]TD!$B$2:$Q$121,11,FALSE)</f>
        <v>92</v>
      </c>
      <c r="I65" s="5">
        <f>VLOOKUP(B65,[1]PEO!$B$2:$R$121,16,FALSE)</f>
        <v>33</v>
      </c>
      <c r="J65" s="5">
        <f>VLOOKUP(B65,[1]Exp!$B$2:$Q$121,3,FALSE)</f>
        <v>4</v>
      </c>
      <c r="K65" s="5">
        <f>VLOOKUP(B65,[1]OPPG!$B$2:$Q$121,15,FALSE)</f>
        <v>84</v>
      </c>
      <c r="L65" s="5">
        <f>VLOOKUP(B65,[1]TO!$B$2:$Q$121,11,FALSE)</f>
        <v>8</v>
      </c>
      <c r="M65" s="5">
        <f>VLOOKUP(B65,'[1]3DD'!$B$2:$Q$121,5,FALSE)</f>
        <v>83</v>
      </c>
      <c r="N65" s="2">
        <f>AVERAGE(C65:M65)</f>
        <v>54.636363636363633</v>
      </c>
      <c r="O65" s="2">
        <f>(SQRT((C65*[1]Weighting!$B$2)^2+(D65*[1]Weighting!$C$2)^2+(E65*[1]Weighting!$D$2)^2+(F65*[1]Weighting!$E$2)^2+(G65*[1]Weighting!$F$2)^2+(H65*[1]Weighting!$G$2)^2+(I65*[1]Weighting!$H$2)^2+(J65*[1]Weighting!$I$2)^2+(K65*[1]Weighting!$J$2)^2+(L65*[1]Weighting!$K$2)^2+(M65*[1]Weighting!$L$2)^2))/11</f>
        <v>200.58544478889044</v>
      </c>
      <c r="P65" s="6">
        <f>SUM(C65:M65)</f>
        <v>601</v>
      </c>
      <c r="Q65" s="6">
        <f>C65*[1]Weighting!$B$3+D65*[1]Weighting!$C$3+E65*[1]Weighting!$D$3+F65*[1]Weighting!$E$3+G65*[1]Weighting!$F$3+H65*[1]Weighting!$G$3+I65*[1]Weighting!$H$3+J65*[1]Weighting!$I$3+K65*[1]Weighting!$J$3+L65*[1]Weighting!$K$3+M65*[1]Weighting!$L$3</f>
        <v>6137.0370370370374</v>
      </c>
      <c r="R65" s="5">
        <f>VLOOKUP([1]!Ordinal[[#This Row],[Team]],[1]!BP[#Data],16,FALSE)</f>
        <v>-8.0821432233700925</v>
      </c>
      <c r="Z65" s="1">
        <v>0</v>
      </c>
    </row>
    <row r="66" spans="1:26">
      <c r="A66" s="3">
        <v>65</v>
      </c>
      <c r="B66" s="4" t="s">
        <v>68</v>
      </c>
      <c r="C66" s="5">
        <f>VLOOKUP(B66,[1]WL!$B$2:$Q$121,14,FALSE)</f>
        <v>43</v>
      </c>
      <c r="D66" s="5">
        <f>VLOOKUP(B66,[1]SOS!$AC$4:$AG$123,5,FALSE)</f>
        <v>54</v>
      </c>
      <c r="E66" s="5">
        <f>VLOOKUP(B66,[1]PED!$B$2:$R$121,16,FALSE)</f>
        <v>71</v>
      </c>
      <c r="F66" s="5">
        <f>VLOOKUP(B66,[1]RD!$B$2:$R$121,11,FALSE)</f>
        <v>96</v>
      </c>
      <c r="G66" s="5">
        <f>VLOOKUP(B66,'[1]3DO'!$B$2:$Q$121,5,FALSE)</f>
        <v>84</v>
      </c>
      <c r="H66" s="5">
        <f>VLOOKUP(B66,[1]TD!$B$2:$Q$121,11,FALSE)</f>
        <v>66</v>
      </c>
      <c r="I66" s="5">
        <f>VLOOKUP(B66,[1]PEO!$B$2:$R$121,16,FALSE)</f>
        <v>17</v>
      </c>
      <c r="J66" s="5">
        <f>VLOOKUP(B66,[1]Exp!$B$2:$Q$121,3,FALSE)</f>
        <v>12</v>
      </c>
      <c r="K66" s="5">
        <f>VLOOKUP(B66,[1]OPPG!$B$2:$Q$121,15,FALSE)</f>
        <v>99</v>
      </c>
      <c r="L66" s="5">
        <f>VLOOKUP(B66,[1]TO!$B$2:$Q$121,11,FALSE)</f>
        <v>59</v>
      </c>
      <c r="M66" s="5">
        <f>VLOOKUP(B66,'[1]3DD'!$B$2:$Q$121,5,FALSE)</f>
        <v>72</v>
      </c>
      <c r="N66" s="2">
        <f>AVERAGE(C66:M66)</f>
        <v>61.18181818181818</v>
      </c>
      <c r="O66" s="2">
        <f>(SQRT((C66*[1]Weighting!$B$2)^2+(D66*[1]Weighting!$C$2)^2+(E66*[1]Weighting!$D$2)^2+(F66*[1]Weighting!$E$2)^2+(G66*[1]Weighting!$F$2)^2+(H66*[1]Weighting!$G$2)^2+(I66*[1]Weighting!$H$2)^2+(J66*[1]Weighting!$I$2)^2+(K66*[1]Weighting!$J$2)^2+(L66*[1]Weighting!$K$2)^2+(M66*[1]Weighting!$L$2)^2))/11</f>
        <v>168.29165946245851</v>
      </c>
      <c r="P66" s="6">
        <f>SUM(C66:M66)</f>
        <v>673</v>
      </c>
      <c r="Q66" s="6">
        <f>C66*[1]Weighting!$B$3+D66*[1]Weighting!$C$3+E66*[1]Weighting!$D$3+F66*[1]Weighting!$E$3+G66*[1]Weighting!$F$3+H66*[1]Weighting!$G$3+I66*[1]Weighting!$H$3+J66*[1]Weighting!$I$3+K66*[1]Weighting!$J$3+L66*[1]Weighting!$K$3+M66*[1]Weighting!$L$3</f>
        <v>5985.1851851851852</v>
      </c>
      <c r="R66" s="5">
        <f>VLOOKUP([1]!Ordinal[[#This Row],[Team]],[1]!BP[#Data],16,FALSE)</f>
        <v>-8.4372400610513552</v>
      </c>
      <c r="Z66" s="1">
        <v>0</v>
      </c>
    </row>
    <row r="67" spans="1:26">
      <c r="A67" s="3">
        <v>66</v>
      </c>
      <c r="B67" s="4" t="s">
        <v>106</v>
      </c>
      <c r="C67" s="5">
        <f>VLOOKUP(B67,[1]WL!$B$2:$Q$121,14,FALSE)</f>
        <v>75</v>
      </c>
      <c r="D67" s="5">
        <f>VLOOKUP(B67,[1]SOS!$AC$4:$AG$123,5,FALSE)</f>
        <v>74</v>
      </c>
      <c r="E67" s="5">
        <f>VLOOKUP(B67,[1]PED!$B$2:$R$121,16,FALSE)</f>
        <v>11</v>
      </c>
      <c r="F67" s="5">
        <f>VLOOKUP(B67,[1]RD!$B$2:$R$121,11,FALSE)</f>
        <v>27</v>
      </c>
      <c r="G67" s="5">
        <f>VLOOKUP(B67,'[1]3DO'!$B$2:$Q$121,5,FALSE)</f>
        <v>43</v>
      </c>
      <c r="H67" s="5">
        <f>VLOOKUP(B67,[1]TD!$B$2:$Q$121,11,FALSE)</f>
        <v>25</v>
      </c>
      <c r="I67" s="5">
        <f>VLOOKUP(B67,[1]PEO!$B$2:$R$121,16,FALSE)</f>
        <v>114</v>
      </c>
      <c r="J67" s="5">
        <f>VLOOKUP(B67,[1]Exp!$B$2:$Q$121,3,FALSE)</f>
        <v>59</v>
      </c>
      <c r="K67" s="5">
        <f>VLOOKUP(B67,[1]OPPG!$B$2:$Q$121,15,FALSE)</f>
        <v>70</v>
      </c>
      <c r="L67" s="5">
        <f>VLOOKUP(B67,[1]TO!$B$2:$Q$121,11,FALSE)</f>
        <v>62</v>
      </c>
      <c r="M67" s="5">
        <f>VLOOKUP(B67,'[1]3DD'!$B$2:$Q$121,5,FALSE)</f>
        <v>12</v>
      </c>
      <c r="N67" s="2">
        <f>AVERAGE(C67:M67)</f>
        <v>52</v>
      </c>
      <c r="O67" s="2">
        <f>(SQRT((C67*[1]Weighting!$B$2)^2+(D67*[1]Weighting!$C$2)^2+(E67*[1]Weighting!$D$2)^2+(F67*[1]Weighting!$E$2)^2+(G67*[1]Weighting!$F$2)^2+(H67*[1]Weighting!$G$2)^2+(I67*[1]Weighting!$H$2)^2+(J67*[1]Weighting!$I$2)^2+(K67*[1]Weighting!$J$2)^2+(L67*[1]Weighting!$K$2)^2+(M67*[1]Weighting!$L$2)^2))/11</f>
        <v>209.32403999304108</v>
      </c>
      <c r="P67" s="6">
        <f>SUM(C67:M67)</f>
        <v>572</v>
      </c>
      <c r="Q67" s="6">
        <f>C67*[1]Weighting!$B$3+D67*[1]Weighting!$C$3+E67*[1]Weighting!$D$3+F67*[1]Weighting!$E$3+G67*[1]Weighting!$F$3+H67*[1]Weighting!$G$3+I67*[1]Weighting!$H$3+J67*[1]Weighting!$I$3+K67*[1]Weighting!$J$3+L67*[1]Weighting!$K$3+M67*[1]Weighting!$L$3</f>
        <v>5761.7283950617275</v>
      </c>
      <c r="R67" s="5">
        <f>VLOOKUP([1]!Ordinal[[#This Row],[Team]],[1]!BP[#Data],16,FALSE)</f>
        <v>-9.0294540106568988</v>
      </c>
      <c r="Z67" s="1">
        <v>0</v>
      </c>
    </row>
    <row r="68" spans="1:26">
      <c r="A68" s="3">
        <v>67</v>
      </c>
      <c r="B68" s="4" t="s">
        <v>26</v>
      </c>
      <c r="C68" s="5">
        <f>VLOOKUP(B68,[1]WL!$B$2:$Q$121,14,FALSE)</f>
        <v>66</v>
      </c>
      <c r="D68" s="5">
        <f>VLOOKUP(B68,[1]SOS!$AC$4:$AG$123,5,FALSE)</f>
        <v>34</v>
      </c>
      <c r="E68" s="5">
        <f>VLOOKUP(B68,[1]PED!$B$2:$R$121,16,FALSE)</f>
        <v>76</v>
      </c>
      <c r="F68" s="5">
        <f>VLOOKUP(B68,[1]RD!$B$2:$R$121,11,FALSE)</f>
        <v>51</v>
      </c>
      <c r="G68" s="5">
        <f>VLOOKUP(B68,'[1]3DO'!$B$2:$Q$121,5,FALSE)</f>
        <v>69</v>
      </c>
      <c r="H68" s="5">
        <f>VLOOKUP(B68,[1]TD!$B$2:$Q$121,11,FALSE)</f>
        <v>27</v>
      </c>
      <c r="I68" s="5">
        <f>VLOOKUP(B68,[1]PEO!$B$2:$R$121,16,FALSE)</f>
        <v>106</v>
      </c>
      <c r="J68" s="5">
        <f>VLOOKUP(B68,[1]Exp!$B$2:$Q$121,3,FALSE)</f>
        <v>38</v>
      </c>
      <c r="K68" s="5">
        <f>VLOOKUP(B68,[1]OPPG!$B$2:$Q$121,15,FALSE)</f>
        <v>24</v>
      </c>
      <c r="L68" s="5">
        <f>VLOOKUP(B68,[1]TO!$B$2:$Q$121,11,FALSE)</f>
        <v>88</v>
      </c>
      <c r="M68" s="5">
        <f>VLOOKUP(B68,'[1]3DD'!$B$2:$Q$121,5,FALSE)</f>
        <v>3</v>
      </c>
      <c r="N68" s="2">
        <f>AVERAGE(C68:M68)</f>
        <v>52.909090909090907</v>
      </c>
      <c r="O68" s="2">
        <f>(SQRT((C68*[1]Weighting!$B$2)^2+(D68*[1]Weighting!$C$2)^2+(E68*[1]Weighting!$D$2)^2+(F68*[1]Weighting!$E$2)^2+(G68*[1]Weighting!$F$2)^2+(H68*[1]Weighting!$G$2)^2+(I68*[1]Weighting!$H$2)^2+(J68*[1]Weighting!$I$2)^2+(K68*[1]Weighting!$J$2)^2+(L68*[1]Weighting!$K$2)^2+(M68*[1]Weighting!$L$2)^2))/11</f>
        <v>186.16446119377954</v>
      </c>
      <c r="P68" s="6">
        <f>SUM(C68:M68)</f>
        <v>582</v>
      </c>
      <c r="Q68" s="6">
        <f>C68*[1]Weighting!$B$3+D68*[1]Weighting!$C$3+E68*[1]Weighting!$D$3+F68*[1]Weighting!$E$3+G68*[1]Weighting!$F$3+H68*[1]Weighting!$G$3+I68*[1]Weighting!$H$3+J68*[1]Weighting!$I$3+K68*[1]Weighting!$J$3+L68*[1]Weighting!$K$3+M68*[1]Weighting!$L$3</f>
        <v>5775.3086419753081</v>
      </c>
      <c r="R68" s="5">
        <f>VLOOKUP([1]!Ordinal[[#This Row],[Team]],[1]!BP[#Data],16,FALSE)</f>
        <v>-10.311744256038521</v>
      </c>
      <c r="Z68" s="1">
        <v>0</v>
      </c>
    </row>
    <row r="69" spans="1:26">
      <c r="A69" s="3">
        <v>68</v>
      </c>
      <c r="B69" s="4" t="s">
        <v>86</v>
      </c>
      <c r="C69" s="5">
        <f>VLOOKUP(B69,[1]WL!$B$2:$Q$121,14,FALSE)</f>
        <v>43</v>
      </c>
      <c r="D69" s="5">
        <f>VLOOKUP(B69,[1]SOS!$AC$4:$AG$123,5,FALSE)</f>
        <v>48</v>
      </c>
      <c r="E69" s="5">
        <f>VLOOKUP(B69,[1]PED!$B$2:$R$121,16,FALSE)</f>
        <v>88</v>
      </c>
      <c r="F69" s="5">
        <f>VLOOKUP(B69,[1]RD!$B$2:$R$121,11,FALSE)</f>
        <v>44</v>
      </c>
      <c r="G69" s="5">
        <f>VLOOKUP(B69,'[1]3DO'!$B$2:$Q$121,5,FALSE)</f>
        <v>82</v>
      </c>
      <c r="H69" s="5">
        <f>VLOOKUP(B69,[1]TD!$B$2:$Q$121,11,FALSE)</f>
        <v>58</v>
      </c>
      <c r="I69" s="5">
        <f>VLOOKUP(B69,[1]PEO!$B$2:$R$121,16,FALSE)</f>
        <v>112</v>
      </c>
      <c r="J69" s="5">
        <f>VLOOKUP(B69,[1]Exp!$B$2:$Q$121,3,FALSE)</f>
        <v>72</v>
      </c>
      <c r="K69" s="5">
        <f>VLOOKUP(B69,[1]OPPG!$B$2:$Q$121,15,FALSE)</f>
        <v>41</v>
      </c>
      <c r="L69" s="5">
        <f>VLOOKUP(B69,[1]TO!$B$2:$Q$121,11,FALSE)</f>
        <v>77</v>
      </c>
      <c r="M69" s="5">
        <f>VLOOKUP(B69,'[1]3DD'!$B$2:$Q$121,5,FALSE)</f>
        <v>103</v>
      </c>
      <c r="N69" s="2">
        <f>AVERAGE(C69:M69)</f>
        <v>69.818181818181813</v>
      </c>
      <c r="O69" s="2">
        <f>(SQRT((C69*[1]Weighting!$B$2)^2+(D69*[1]Weighting!$C$2)^2+(E69*[1]Weighting!$D$2)^2+(F69*[1]Weighting!$E$2)^2+(G69*[1]Weighting!$F$2)^2+(H69*[1]Weighting!$G$2)^2+(I69*[1]Weighting!$H$2)^2+(J69*[1]Weighting!$I$2)^2+(K69*[1]Weighting!$J$2)^2+(L69*[1]Weighting!$K$2)^2+(M69*[1]Weighting!$L$2)^2))/11</f>
        <v>163.60673974276304</v>
      </c>
      <c r="P69" s="6">
        <f>SUM(C69:M69)</f>
        <v>768</v>
      </c>
      <c r="Q69" s="6">
        <f>C69*[1]Weighting!$B$3+D69*[1]Weighting!$C$3+E69*[1]Weighting!$D$3+F69*[1]Weighting!$E$3+G69*[1]Weighting!$F$3+H69*[1]Weighting!$G$3+I69*[1]Weighting!$H$3+J69*[1]Weighting!$I$3+K69*[1]Weighting!$J$3+L69*[1]Weighting!$K$3+M69*[1]Weighting!$L$3</f>
        <v>5927.1604938271612</v>
      </c>
      <c r="R69" s="5">
        <f>VLOOKUP([1]!Ordinal[[#This Row],[Team]],[1]!BP[#Data],16,FALSE)</f>
        <v>-11.375352144576311</v>
      </c>
      <c r="Z69" s="1">
        <v>0</v>
      </c>
    </row>
    <row r="70" spans="1:26">
      <c r="A70" s="3">
        <v>69</v>
      </c>
      <c r="B70" s="4" t="s">
        <v>29</v>
      </c>
      <c r="C70" s="5">
        <f>VLOOKUP(B70,[1]WL!$B$2:$Q$121,14,FALSE)</f>
        <v>43</v>
      </c>
      <c r="D70" s="5">
        <f>VLOOKUP(B70,[1]SOS!$AC$4:$AG$123,5,FALSE)</f>
        <v>118</v>
      </c>
      <c r="E70" s="5">
        <f>VLOOKUP(B70,[1]PED!$B$2:$R$121,16,FALSE)</f>
        <v>18</v>
      </c>
      <c r="F70" s="5">
        <f>VLOOKUP(B70,[1]RD!$B$2:$R$121,11,FALSE)</f>
        <v>54</v>
      </c>
      <c r="G70" s="5">
        <f>VLOOKUP(B70,'[1]3DO'!$B$2:$Q$121,5,FALSE)</f>
        <v>112</v>
      </c>
      <c r="H70" s="5">
        <f>VLOOKUP(B70,[1]TD!$B$2:$Q$121,11,FALSE)</f>
        <v>18</v>
      </c>
      <c r="I70" s="5">
        <f>VLOOKUP(B70,[1]PEO!$B$2:$R$121,16,FALSE)</f>
        <v>96</v>
      </c>
      <c r="J70" s="5">
        <f>VLOOKUP(B70,[1]Exp!$B$2:$Q$121,3,FALSE)</f>
        <v>26</v>
      </c>
      <c r="K70" s="5">
        <f>VLOOKUP(B70,[1]OPPG!$B$2:$Q$121,15,FALSE)</f>
        <v>19</v>
      </c>
      <c r="L70" s="5">
        <f>VLOOKUP(B70,[1]TO!$B$2:$Q$121,11,FALSE)</f>
        <v>86</v>
      </c>
      <c r="M70" s="5">
        <f>VLOOKUP(B70,'[1]3DD'!$B$2:$Q$121,5,FALSE)</f>
        <v>21</v>
      </c>
      <c r="N70" s="2">
        <f>AVERAGE(C70:M70)</f>
        <v>55.545454545454547</v>
      </c>
      <c r="O70" s="2">
        <f>(SQRT((C70*[1]Weighting!$B$2)^2+(D70*[1]Weighting!$C$2)^2+(E70*[1]Weighting!$D$2)^2+(F70*[1]Weighting!$E$2)^2+(G70*[1]Weighting!$F$2)^2+(H70*[1]Weighting!$G$2)^2+(I70*[1]Weighting!$H$2)^2+(J70*[1]Weighting!$I$2)^2+(K70*[1]Weighting!$J$2)^2+(L70*[1]Weighting!$K$2)^2+(M70*[1]Weighting!$L$2)^2))/11</f>
        <v>211.08509505735336</v>
      </c>
      <c r="P70" s="6">
        <f>SUM(C70:M70)</f>
        <v>611</v>
      </c>
      <c r="Q70" s="6">
        <f>C70*[1]Weighting!$B$3+D70*[1]Weighting!$C$3+E70*[1]Weighting!$D$3+F70*[1]Weighting!$E$3+G70*[1]Weighting!$F$3+H70*[1]Weighting!$G$3+I70*[1]Weighting!$H$3+J70*[1]Weighting!$I$3+K70*[1]Weighting!$J$3+L70*[1]Weighting!$K$3+M70*[1]Weighting!$L$3</f>
        <v>6248.1481481481469</v>
      </c>
      <c r="R70" s="5">
        <f>VLOOKUP([1]!Ordinal[[#This Row],[Team]],[1]!BP[#Data],16,FALSE)</f>
        <v>-16.630053088302244</v>
      </c>
      <c r="Z70" s="1">
        <v>0</v>
      </c>
    </row>
    <row r="71" spans="1:26">
      <c r="A71" s="3">
        <v>70</v>
      </c>
      <c r="B71" s="4" t="s">
        <v>47</v>
      </c>
      <c r="C71" s="5">
        <f>VLOOKUP(B71,[1]WL!$B$2:$Q$121,14,FALSE)</f>
        <v>88</v>
      </c>
      <c r="D71" s="5">
        <f>VLOOKUP(B71,[1]SOS!$AC$4:$AG$123,5,FALSE)</f>
        <v>18</v>
      </c>
      <c r="E71" s="5">
        <f>VLOOKUP(B71,[1]PED!$B$2:$R$121,16,FALSE)</f>
        <v>103</v>
      </c>
      <c r="F71" s="5">
        <f>VLOOKUP(B71,[1]RD!$B$2:$R$121,11,FALSE)</f>
        <v>24</v>
      </c>
      <c r="G71" s="5">
        <f>VLOOKUP(B71,'[1]3DO'!$B$2:$Q$121,5,FALSE)</f>
        <v>50</v>
      </c>
      <c r="H71" s="5">
        <f>VLOOKUP(B71,[1]TD!$B$2:$Q$121,11,FALSE)</f>
        <v>28</v>
      </c>
      <c r="I71" s="5">
        <f>VLOOKUP(B71,[1]PEO!$B$2:$R$121,16,FALSE)</f>
        <v>27</v>
      </c>
      <c r="J71" s="5">
        <f>VLOOKUP(B71,[1]Exp!$B$2:$Q$121,3,FALSE)</f>
        <v>90</v>
      </c>
      <c r="K71" s="5">
        <f>VLOOKUP(B71,[1]OPPG!$B$2:$Q$121,15,FALSE)</f>
        <v>38</v>
      </c>
      <c r="L71" s="5">
        <f>VLOOKUP(B71,[1]TO!$B$2:$Q$121,11,FALSE)</f>
        <v>67</v>
      </c>
      <c r="M71" s="5">
        <f>VLOOKUP(B71,'[1]3DD'!$B$2:$Q$121,5,FALSE)</f>
        <v>89</v>
      </c>
      <c r="N71" s="2">
        <f>AVERAGE(C71:M71)</f>
        <v>56.545454545454547</v>
      </c>
      <c r="O71" s="2">
        <f>(SQRT((C71*[1]Weighting!$B$2)^2+(D71*[1]Weighting!$C$2)^2+(E71*[1]Weighting!$D$2)^2+(F71*[1]Weighting!$E$2)^2+(G71*[1]Weighting!$F$2)^2+(H71*[1]Weighting!$G$2)^2+(I71*[1]Weighting!$H$2)^2+(J71*[1]Weighting!$I$2)^2+(K71*[1]Weighting!$J$2)^2+(L71*[1]Weighting!$K$2)^2+(M71*[1]Weighting!$L$2)^2))/11</f>
        <v>222.99455205886508</v>
      </c>
      <c r="P71" s="6">
        <f>SUM(C71:M71)</f>
        <v>622</v>
      </c>
      <c r="Q71" s="6">
        <f>C71*[1]Weighting!$B$3+D71*[1]Weighting!$C$3+E71*[1]Weighting!$D$3+F71*[1]Weighting!$E$3+G71*[1]Weighting!$F$3+H71*[1]Weighting!$G$3+I71*[1]Weighting!$H$3+J71*[1]Weighting!$I$3+K71*[1]Weighting!$J$3+L71*[1]Weighting!$K$3+M71*[1]Weighting!$L$3</f>
        <v>5653.0864197530864</v>
      </c>
      <c r="R71" s="5">
        <f>VLOOKUP([1]!Ordinal[[#This Row],[Team]],[1]!BP[#Data],16,FALSE)</f>
        <v>-16.863781324568048</v>
      </c>
      <c r="Z71" s="1">
        <v>0</v>
      </c>
    </row>
    <row r="72" spans="1:26">
      <c r="A72" s="3">
        <v>71</v>
      </c>
      <c r="B72" s="4" t="s">
        <v>75</v>
      </c>
      <c r="C72" s="5">
        <f>VLOOKUP(B72,[1]WL!$B$2:$Q$121,14,FALSE)</f>
        <v>75</v>
      </c>
      <c r="D72" s="5">
        <f>VLOOKUP(B72,[1]SOS!$AC$4:$AG$123,5,FALSE)</f>
        <v>38</v>
      </c>
      <c r="E72" s="5">
        <f>VLOOKUP(B72,[1]PED!$B$2:$R$121,16,FALSE)</f>
        <v>64</v>
      </c>
      <c r="F72" s="5">
        <f>VLOOKUP(B72,[1]RD!$B$2:$R$121,11,FALSE)</f>
        <v>13</v>
      </c>
      <c r="G72" s="5">
        <f>VLOOKUP(B72,'[1]3DO'!$B$2:$Q$121,5,FALSE)</f>
        <v>95</v>
      </c>
      <c r="H72" s="5">
        <f>VLOOKUP(B72,[1]TD!$B$2:$Q$121,11,FALSE)</f>
        <v>46</v>
      </c>
      <c r="I72" s="5">
        <f>VLOOKUP(B72,[1]PEO!$B$2:$R$121,16,FALSE)</f>
        <v>74</v>
      </c>
      <c r="J72" s="5">
        <f>VLOOKUP(B72,[1]Exp!$B$2:$Q$121,3,FALSE)</f>
        <v>77</v>
      </c>
      <c r="K72" s="5">
        <f>VLOOKUP(B72,[1]OPPG!$B$2:$Q$121,15,FALSE)</f>
        <v>56</v>
      </c>
      <c r="L72" s="5">
        <f>VLOOKUP(B72,[1]TO!$B$2:$Q$121,11,FALSE)</f>
        <v>73</v>
      </c>
      <c r="M72" s="5">
        <f>VLOOKUP(B72,'[1]3DD'!$B$2:$Q$121,5,FALSE)</f>
        <v>102</v>
      </c>
      <c r="N72" s="2">
        <f>AVERAGE(C72:M72)</f>
        <v>64.818181818181813</v>
      </c>
      <c r="O72" s="2">
        <f>(SQRT((C72*[1]Weighting!$B$2)^2+(D72*[1]Weighting!$C$2)^2+(E72*[1]Weighting!$D$2)^2+(F72*[1]Weighting!$E$2)^2+(G72*[1]Weighting!$F$2)^2+(H72*[1]Weighting!$G$2)^2+(I72*[1]Weighting!$H$2)^2+(J72*[1]Weighting!$I$2)^2+(K72*[1]Weighting!$J$2)^2+(L72*[1]Weighting!$K$2)^2+(M72*[1]Weighting!$L$2)^2))/11</f>
        <v>201.20221315510523</v>
      </c>
      <c r="P72" s="6">
        <f>SUM(C72:M72)</f>
        <v>713</v>
      </c>
      <c r="Q72" s="6">
        <f>C72*[1]Weighting!$B$3+D72*[1]Weighting!$C$3+E72*[1]Weighting!$D$3+F72*[1]Weighting!$E$3+G72*[1]Weighting!$F$3+H72*[1]Weighting!$G$3+I72*[1]Weighting!$H$3+J72*[1]Weighting!$I$3+K72*[1]Weighting!$J$3+L72*[1]Weighting!$K$3+M72*[1]Weighting!$L$3</f>
        <v>5990.1234567901229</v>
      </c>
      <c r="R72" s="5">
        <f>VLOOKUP([1]!Ordinal[[#This Row],[Team]],[1]!BP[#Data],16,FALSE)</f>
        <v>-19.554027114409131</v>
      </c>
      <c r="Z72" s="1">
        <v>0</v>
      </c>
    </row>
    <row r="73" spans="1:26">
      <c r="A73" s="3">
        <v>72</v>
      </c>
      <c r="B73" s="4" t="s">
        <v>110</v>
      </c>
      <c r="C73" s="5">
        <f>VLOOKUP(B73,[1]WL!$B$2:$Q$121,14,FALSE)</f>
        <v>31</v>
      </c>
      <c r="D73" s="5">
        <f>VLOOKUP(B73,[1]SOS!$AC$4:$AG$123,5,FALSE)</f>
        <v>66</v>
      </c>
      <c r="E73" s="5">
        <f>VLOOKUP(B73,[1]PED!$B$2:$R$121,16,FALSE)</f>
        <v>74</v>
      </c>
      <c r="F73" s="5">
        <f>VLOOKUP(B73,[1]RD!$B$2:$R$121,11,FALSE)</f>
        <v>91</v>
      </c>
      <c r="G73" s="5">
        <f>VLOOKUP(B73,'[1]3DO'!$B$2:$Q$121,5,FALSE)</f>
        <v>110</v>
      </c>
      <c r="H73" s="5">
        <f>VLOOKUP(B73,[1]TD!$B$2:$Q$121,11,FALSE)</f>
        <v>74</v>
      </c>
      <c r="I73" s="5">
        <f>VLOOKUP(B73,[1]PEO!$B$2:$R$121,16,FALSE)</f>
        <v>99</v>
      </c>
      <c r="J73" s="5">
        <f>VLOOKUP(B73,[1]Exp!$B$2:$Q$121,3,FALSE)</f>
        <v>22</v>
      </c>
      <c r="K73" s="5">
        <f>VLOOKUP(B73,[1]OPPG!$B$2:$Q$121,15,FALSE)</f>
        <v>58</v>
      </c>
      <c r="L73" s="5">
        <f>VLOOKUP(B73,[1]TO!$B$2:$Q$121,11,FALSE)</f>
        <v>103</v>
      </c>
      <c r="M73" s="5">
        <f>VLOOKUP(B73,'[1]3DD'!$B$2:$Q$121,5,FALSE)</f>
        <v>107</v>
      </c>
      <c r="N73" s="2">
        <f>AVERAGE(C73:M73)</f>
        <v>75.909090909090907</v>
      </c>
      <c r="O73" s="2">
        <f>(SQRT((C73*[1]Weighting!$B$2)^2+(D73*[1]Weighting!$C$2)^2+(E73*[1]Weighting!$D$2)^2+(F73*[1]Weighting!$E$2)^2+(G73*[1]Weighting!$F$2)^2+(H73*[1]Weighting!$G$2)^2+(I73*[1]Weighting!$H$2)^2+(J73*[1]Weighting!$I$2)^2+(K73*[1]Weighting!$J$2)^2+(L73*[1]Weighting!$K$2)^2+(M73*[1]Weighting!$L$2)^2))/11</f>
        <v>174.23948087105538</v>
      </c>
      <c r="P73" s="6">
        <f>SUM(C73:M73)</f>
        <v>835</v>
      </c>
      <c r="Q73" s="6">
        <f>C73*[1]Weighting!$B$3+D73*[1]Weighting!$C$3+E73*[1]Weighting!$D$3+F73*[1]Weighting!$E$3+G73*[1]Weighting!$F$3+H73*[1]Weighting!$G$3+I73*[1]Weighting!$H$3+J73*[1]Weighting!$I$3+K73*[1]Weighting!$J$3+L73*[1]Weighting!$K$3+M73*[1]Weighting!$L$3</f>
        <v>6611.1111111111104</v>
      </c>
      <c r="R73" s="5">
        <f>VLOOKUP([1]!Ordinal[[#This Row],[Team]],[1]!BP[#Data],16,FALSE)</f>
        <v>-20.664013768712152</v>
      </c>
      <c r="Z73" s="1">
        <v>0</v>
      </c>
    </row>
    <row r="74" spans="1:26">
      <c r="A74" s="3">
        <v>73</v>
      </c>
      <c r="B74" s="4" t="s">
        <v>122</v>
      </c>
      <c r="C74" s="5">
        <f>VLOOKUP(B74,[1]WL!$B$2:$Q$121,14,FALSE)</f>
        <v>75</v>
      </c>
      <c r="D74" s="5">
        <f>VLOOKUP(B74,[1]SOS!$AC$4:$AG$123,5,FALSE)</f>
        <v>110</v>
      </c>
      <c r="E74" s="5">
        <f>VLOOKUP(B74,[1]PED!$B$2:$R$121,16,FALSE)</f>
        <v>32</v>
      </c>
      <c r="F74" s="5">
        <f>VLOOKUP(B74,[1]RD!$B$2:$R$121,11,FALSE)</f>
        <v>1</v>
      </c>
      <c r="G74" s="5">
        <f>VLOOKUP(B74,'[1]3DO'!$B$2:$Q$121,5,FALSE)</f>
        <v>99</v>
      </c>
      <c r="H74" s="5">
        <f>VLOOKUP(B74,[1]TD!$B$2:$Q$121,11,FALSE)</f>
        <v>14</v>
      </c>
      <c r="I74" s="5">
        <f>VLOOKUP(B74,[1]PEO!$B$2:$R$121,16,FALSE)</f>
        <v>111</v>
      </c>
      <c r="J74" s="5">
        <f>VLOOKUP(B74,[1]Exp!$B$2:$Q$121,3,FALSE)</f>
        <v>59</v>
      </c>
      <c r="K74" s="5">
        <f>VLOOKUP(B74,[1]OPPG!$B$2:$Q$121,15,FALSE)</f>
        <v>39</v>
      </c>
      <c r="L74" s="5">
        <f>VLOOKUP(B74,[1]TO!$B$2:$Q$121,11,FALSE)</f>
        <v>114</v>
      </c>
      <c r="M74" s="5">
        <f>VLOOKUP(B74,'[1]3DD'!$B$2:$Q$121,5,FALSE)</f>
        <v>50</v>
      </c>
      <c r="N74" s="2">
        <f>AVERAGE(C74:M74)</f>
        <v>64</v>
      </c>
      <c r="O74" s="2">
        <f>(SQRT((C74*[1]Weighting!$B$2)^2+(D74*[1]Weighting!$C$2)^2+(E74*[1]Weighting!$D$2)^2+(F74*[1]Weighting!$E$2)^2+(G74*[1]Weighting!$F$2)^2+(H74*[1]Weighting!$G$2)^2+(I74*[1]Weighting!$H$2)^2+(J74*[1]Weighting!$I$2)^2+(K74*[1]Weighting!$J$2)^2+(L74*[1]Weighting!$K$2)^2+(M74*[1]Weighting!$L$2)^2))/11</f>
        <v>243.67428470151171</v>
      </c>
      <c r="P74" s="6">
        <f>SUM(C74:M74)</f>
        <v>704</v>
      </c>
      <c r="Q74" s="6">
        <f>C74*[1]Weighting!$B$3+D74*[1]Weighting!$C$3+E74*[1]Weighting!$D$3+F74*[1]Weighting!$E$3+G74*[1]Weighting!$F$3+H74*[1]Weighting!$G$3+I74*[1]Weighting!$H$3+J74*[1]Weighting!$I$3+K74*[1]Weighting!$J$3+L74*[1]Weighting!$K$3+M74*[1]Weighting!$L$3</f>
        <v>6849.3827160493829</v>
      </c>
      <c r="R74" s="5">
        <f>VLOOKUP([1]!Ordinal[[#This Row],[Team]],[1]!BP[#Data],16,FALSE)</f>
        <v>-25.212048496940913</v>
      </c>
      <c r="Z74" s="1">
        <v>0</v>
      </c>
    </row>
    <row r="75" spans="1:26">
      <c r="A75" s="3">
        <v>74</v>
      </c>
      <c r="B75" s="4" t="s">
        <v>76</v>
      </c>
      <c r="C75" s="5">
        <f>VLOOKUP(B75,[1]WL!$B$2:$Q$121,14,FALSE)</f>
        <v>66</v>
      </c>
      <c r="D75" s="5">
        <f>VLOOKUP(B75,[1]SOS!$AC$4:$AG$123,5,FALSE)</f>
        <v>88</v>
      </c>
      <c r="E75" s="5">
        <f>VLOOKUP(B75,[1]PED!$B$2:$R$121,16,FALSE)</f>
        <v>107</v>
      </c>
      <c r="F75" s="5">
        <f>VLOOKUP(B75,[1]RD!$B$2:$R$121,11,FALSE)</f>
        <v>35</v>
      </c>
      <c r="G75" s="5">
        <f>VLOOKUP(B75,'[1]3DO'!$B$2:$Q$121,5,FALSE)</f>
        <v>15</v>
      </c>
      <c r="H75" s="5">
        <f>VLOOKUP(B75,[1]TD!$B$2:$Q$121,11,FALSE)</f>
        <v>102</v>
      </c>
      <c r="I75" s="5">
        <f>VLOOKUP(B75,[1]PEO!$B$2:$R$121,16,FALSE)</f>
        <v>56</v>
      </c>
      <c r="J75" s="5">
        <f>VLOOKUP(B75,[1]Exp!$B$2:$Q$121,3,FALSE)</f>
        <v>49</v>
      </c>
      <c r="K75" s="5">
        <f>VLOOKUP(B75,[1]OPPG!$B$2:$Q$121,15,FALSE)</f>
        <v>88</v>
      </c>
      <c r="L75" s="5">
        <f>VLOOKUP(B75,[1]TO!$B$2:$Q$121,11,FALSE)</f>
        <v>9</v>
      </c>
      <c r="M75" s="5">
        <f>VLOOKUP(B75,'[1]3DD'!$B$2:$Q$121,5,FALSE)</f>
        <v>68</v>
      </c>
      <c r="N75" s="2">
        <f>AVERAGE(C75:M75)</f>
        <v>62.090909090909093</v>
      </c>
      <c r="O75" s="2">
        <f>(SQRT((C75*[1]Weighting!$B$2)^2+(D75*[1]Weighting!$C$2)^2+(E75*[1]Weighting!$D$2)^2+(F75*[1]Weighting!$E$2)^2+(G75*[1]Weighting!$F$2)^2+(H75*[1]Weighting!$G$2)^2+(I75*[1]Weighting!$H$2)^2+(J75*[1]Weighting!$I$2)^2+(K75*[1]Weighting!$J$2)^2+(L75*[1]Weighting!$K$2)^2+(M75*[1]Weighting!$L$2)^2))/11</f>
        <v>222.85306280889608</v>
      </c>
      <c r="P75" s="6">
        <f>SUM(C75:M75)</f>
        <v>683</v>
      </c>
      <c r="Q75" s="6">
        <f>C75*[1]Weighting!$B$3+D75*[1]Weighting!$C$3+E75*[1]Weighting!$D$3+F75*[1]Weighting!$E$3+G75*[1]Weighting!$F$3+H75*[1]Weighting!$G$3+I75*[1]Weighting!$H$3+J75*[1]Weighting!$I$3+K75*[1]Weighting!$J$3+L75*[1]Weighting!$K$3+M75*[1]Weighting!$L$3</f>
        <v>6864.1975308641977</v>
      </c>
      <c r="R75" s="5">
        <f>VLOOKUP([1]!Ordinal[[#This Row],[Team]],[1]!BP[#Data],16,FALSE)</f>
        <v>-25.255841226381893</v>
      </c>
      <c r="Z75" s="1">
        <v>0</v>
      </c>
    </row>
    <row r="76" spans="1:26">
      <c r="A76" s="3">
        <v>75</v>
      </c>
      <c r="B76" s="4" t="s">
        <v>45</v>
      </c>
      <c r="C76" s="5">
        <f>VLOOKUP(B76,[1]WL!$B$2:$Q$121,14,FALSE)</f>
        <v>66</v>
      </c>
      <c r="D76" s="5">
        <f>VLOOKUP(B76,[1]SOS!$AC$4:$AG$123,5,FALSE)</f>
        <v>7</v>
      </c>
      <c r="E76" s="5">
        <f>VLOOKUP(B76,[1]PED!$B$2:$R$121,16,FALSE)</f>
        <v>61</v>
      </c>
      <c r="F76" s="5">
        <f>VLOOKUP(B76,[1]RD!$B$2:$R$121,11,FALSE)</f>
        <v>92</v>
      </c>
      <c r="G76" s="5">
        <f>VLOOKUP(B76,'[1]3DO'!$B$2:$Q$121,5,FALSE)</f>
        <v>105</v>
      </c>
      <c r="H76" s="5">
        <f>VLOOKUP(B76,[1]TD!$B$2:$Q$121,11,FALSE)</f>
        <v>71</v>
      </c>
      <c r="I76" s="5">
        <f>VLOOKUP(B76,[1]PEO!$B$2:$R$121,16,FALSE)</f>
        <v>120</v>
      </c>
      <c r="J76" s="5">
        <f>VLOOKUP(B76,[1]Exp!$B$2:$Q$121,3,FALSE)</f>
        <v>77</v>
      </c>
      <c r="K76" s="5">
        <f>VLOOKUP(B76,[1]OPPG!$B$2:$Q$121,15,FALSE)</f>
        <v>69</v>
      </c>
      <c r="L76" s="5">
        <f>VLOOKUP(B76,[1]TO!$B$2:$Q$121,11,FALSE)</f>
        <v>98</v>
      </c>
      <c r="M76" s="5">
        <f>VLOOKUP(B76,'[1]3DD'!$B$2:$Q$121,5,FALSE)</f>
        <v>110</v>
      </c>
      <c r="N76" s="2">
        <f>AVERAGE(C76:M76)</f>
        <v>79.63636363636364</v>
      </c>
      <c r="O76" s="2">
        <f>(SQRT((C76*[1]Weighting!$B$2)^2+(D76*[1]Weighting!$C$2)^2+(E76*[1]Weighting!$D$2)^2+(F76*[1]Weighting!$E$2)^2+(G76*[1]Weighting!$F$2)^2+(H76*[1]Weighting!$G$2)^2+(I76*[1]Weighting!$H$2)^2+(J76*[1]Weighting!$I$2)^2+(K76*[1]Weighting!$J$2)^2+(L76*[1]Weighting!$K$2)^2+(M76*[1]Weighting!$L$2)^2))/11</f>
        <v>198.16697192098027</v>
      </c>
      <c r="P76" s="6">
        <f>SUM(C76:M76)</f>
        <v>876</v>
      </c>
      <c r="Q76" s="6">
        <f>C76*[1]Weighting!$B$3+D76*[1]Weighting!$C$3+E76*[1]Weighting!$D$3+F76*[1]Weighting!$E$3+G76*[1]Weighting!$F$3+H76*[1]Weighting!$G$3+I76*[1]Weighting!$H$3+J76*[1]Weighting!$I$3+K76*[1]Weighting!$J$3+L76*[1]Weighting!$K$3+M76*[1]Weighting!$L$3</f>
        <v>6560.4938271604933</v>
      </c>
      <c r="R76" s="5">
        <f>VLOOKUP([1]!Ordinal[[#This Row],[Team]],[1]!BP[#Data],16,FALSE)</f>
        <v>-27.680261073526804</v>
      </c>
      <c r="Z76" s="1">
        <v>0</v>
      </c>
    </row>
    <row r="77" spans="1:26">
      <c r="A77" s="3">
        <v>76</v>
      </c>
      <c r="B77" s="4" t="s">
        <v>50</v>
      </c>
      <c r="C77" s="5">
        <f>VLOOKUP(B77,[1]WL!$B$2:$Q$121,14,FALSE)</f>
        <v>75</v>
      </c>
      <c r="D77" s="5">
        <f>VLOOKUP(B77,[1]SOS!$AC$4:$AG$123,5,FALSE)</f>
        <v>53</v>
      </c>
      <c r="E77" s="5">
        <f>VLOOKUP(B77,[1]PED!$B$2:$R$121,16,FALSE)</f>
        <v>49</v>
      </c>
      <c r="F77" s="5">
        <f>VLOOKUP(B77,[1]RD!$B$2:$R$121,11,FALSE)</f>
        <v>5</v>
      </c>
      <c r="G77" s="5">
        <f>VLOOKUP(B77,'[1]3DO'!$B$2:$Q$121,5,FALSE)</f>
        <v>115</v>
      </c>
      <c r="H77" s="5">
        <f>VLOOKUP(B77,[1]TD!$B$2:$Q$121,11,FALSE)</f>
        <v>39</v>
      </c>
      <c r="I77" s="5">
        <f>VLOOKUP(B77,[1]PEO!$B$2:$R$121,16,FALSE)</f>
        <v>107</v>
      </c>
      <c r="J77" s="5">
        <f>VLOOKUP(B77,[1]Exp!$B$2:$Q$121,3,FALSE)</f>
        <v>68</v>
      </c>
      <c r="K77" s="5">
        <f>VLOOKUP(B77,[1]OPPG!$B$2:$Q$121,15,FALSE)</f>
        <v>66</v>
      </c>
      <c r="L77" s="5">
        <f>VLOOKUP(B77,[1]TO!$B$2:$Q$121,11,FALSE)</f>
        <v>105</v>
      </c>
      <c r="M77" s="5">
        <f>VLOOKUP(B77,'[1]3DD'!$B$2:$Q$121,5,FALSE)</f>
        <v>74</v>
      </c>
      <c r="N77" s="2">
        <f>AVERAGE(C77:M77)</f>
        <v>68.727272727272734</v>
      </c>
      <c r="O77" s="2">
        <f>(SQRT((C77*[1]Weighting!$B$2)^2+(D77*[1]Weighting!$C$2)^2+(E77*[1]Weighting!$D$2)^2+(F77*[1]Weighting!$E$2)^2+(G77*[1]Weighting!$F$2)^2+(H77*[1]Weighting!$G$2)^2+(I77*[1]Weighting!$H$2)^2+(J77*[1]Weighting!$I$2)^2+(K77*[1]Weighting!$J$2)^2+(L77*[1]Weighting!$K$2)^2+(M77*[1]Weighting!$L$2)^2))/11</f>
        <v>211.67410238343925</v>
      </c>
      <c r="P77" s="6">
        <f>SUM(C77:M77)</f>
        <v>756</v>
      </c>
      <c r="Q77" s="6">
        <f>C77*[1]Weighting!$B$3+D77*[1]Weighting!$C$3+E77*[1]Weighting!$D$3+F77*[1]Weighting!$E$3+G77*[1]Weighting!$F$3+H77*[1]Weighting!$G$3+I77*[1]Weighting!$H$3+J77*[1]Weighting!$I$3+K77*[1]Weighting!$J$3+L77*[1]Weighting!$K$3+M77*[1]Weighting!$L$3</f>
        <v>6428.3950617283954</v>
      </c>
      <c r="R77" s="5">
        <f>VLOOKUP([1]!Ordinal[[#This Row],[Team]],[1]!BP[#Data],16,FALSE)</f>
        <v>-29.172060991343741</v>
      </c>
      <c r="Z77" s="1">
        <v>0</v>
      </c>
    </row>
    <row r="78" spans="1:26">
      <c r="A78" s="3">
        <v>77</v>
      </c>
      <c r="B78" s="4" t="s">
        <v>35</v>
      </c>
      <c r="C78" s="5">
        <f>VLOOKUP(B78,[1]WL!$B$2:$Q$121,14,FALSE)</f>
        <v>66</v>
      </c>
      <c r="D78" s="5">
        <f>VLOOKUP(B78,[1]SOS!$AC$4:$AG$123,5,FALSE)</f>
        <v>82</v>
      </c>
      <c r="E78" s="5">
        <f>VLOOKUP(B78,[1]PED!$B$2:$R$121,16,FALSE)</f>
        <v>59</v>
      </c>
      <c r="F78" s="5">
        <f>VLOOKUP(B78,[1]RD!$B$2:$R$121,11,FALSE)</f>
        <v>61</v>
      </c>
      <c r="G78" s="5">
        <f>VLOOKUP(B78,'[1]3DO'!$B$2:$Q$121,5,FALSE)</f>
        <v>111</v>
      </c>
      <c r="H78" s="5">
        <f>VLOOKUP(B78,[1]TD!$B$2:$Q$121,11,FALSE)</f>
        <v>59</v>
      </c>
      <c r="I78" s="5">
        <f>VLOOKUP(B78,[1]PEO!$B$2:$R$121,16,FALSE)</f>
        <v>97</v>
      </c>
      <c r="J78" s="5">
        <f>VLOOKUP(B78,[1]Exp!$B$2:$Q$121,3,FALSE)</f>
        <v>109</v>
      </c>
      <c r="K78" s="5">
        <f>VLOOKUP(B78,[1]OPPG!$B$2:$Q$121,15,FALSE)</f>
        <v>49</v>
      </c>
      <c r="L78" s="5">
        <f>VLOOKUP(B78,[1]TO!$B$2:$Q$121,11,FALSE)</f>
        <v>65</v>
      </c>
      <c r="M78" s="5">
        <f>VLOOKUP(B78,'[1]3DD'!$B$2:$Q$121,5,FALSE)</f>
        <v>49</v>
      </c>
      <c r="N78" s="2">
        <f>AVERAGE(C78:M78)</f>
        <v>73.36363636363636</v>
      </c>
      <c r="O78" s="2">
        <f>(SQRT((C78*[1]Weighting!$B$2)^2+(D78*[1]Weighting!$C$2)^2+(E78*[1]Weighting!$D$2)^2+(F78*[1]Weighting!$E$2)^2+(G78*[1]Weighting!$F$2)^2+(H78*[1]Weighting!$G$2)^2+(I78*[1]Weighting!$H$2)^2+(J78*[1]Weighting!$I$2)^2+(K78*[1]Weighting!$J$2)^2+(L78*[1]Weighting!$K$2)^2+(M78*[1]Weighting!$L$2)^2))/11</f>
        <v>218.19479128097618</v>
      </c>
      <c r="P78" s="6">
        <f>SUM(C78:M78)</f>
        <v>807</v>
      </c>
      <c r="Q78" s="6">
        <f>C78*[1]Weighting!$B$3+D78*[1]Weighting!$C$3+E78*[1]Weighting!$D$3+F78*[1]Weighting!$E$3+G78*[1]Weighting!$F$3+H78*[1]Weighting!$G$3+I78*[1]Weighting!$H$3+J78*[1]Weighting!$I$3+K78*[1]Weighting!$J$3+L78*[1]Weighting!$K$3+M78*[1]Weighting!$L$3</f>
        <v>7211.1111111111131</v>
      </c>
      <c r="R78" s="5">
        <f>VLOOKUP([1]!Ordinal[[#This Row],[Team]],[1]!BP[#Data],16,FALSE)</f>
        <v>-31.711469402498651</v>
      </c>
      <c r="Z78" s="1">
        <v>0</v>
      </c>
    </row>
    <row r="79" spans="1:26">
      <c r="A79" s="3">
        <v>78</v>
      </c>
      <c r="B79" s="4" t="s">
        <v>127</v>
      </c>
      <c r="C79" s="5">
        <f>VLOOKUP(B79,[1]WL!$B$2:$Q$121,14,FALSE)</f>
        <v>66</v>
      </c>
      <c r="D79" s="5">
        <f>VLOOKUP(B79,[1]SOS!$AC$4:$AG$123,5,FALSE)</f>
        <v>55</v>
      </c>
      <c r="E79" s="5">
        <f>VLOOKUP(B79,[1]PED!$B$2:$R$121,16,FALSE)</f>
        <v>89</v>
      </c>
      <c r="F79" s="5">
        <f>VLOOKUP(B79,[1]RD!$B$2:$R$121,11,FALSE)</f>
        <v>66</v>
      </c>
      <c r="G79" s="5">
        <f>VLOOKUP(B79,'[1]3DO'!$B$2:$Q$121,5,FALSE)</f>
        <v>77</v>
      </c>
      <c r="H79" s="5">
        <f>VLOOKUP(B79,[1]TD!$B$2:$Q$121,11,FALSE)</f>
        <v>70</v>
      </c>
      <c r="I79" s="5">
        <f>VLOOKUP(B79,[1]PEO!$B$2:$R$121,16,FALSE)</f>
        <v>70</v>
      </c>
      <c r="J79" s="5">
        <f>VLOOKUP(B79,[1]Exp!$B$2:$Q$121,3,FALSE)</f>
        <v>100</v>
      </c>
      <c r="K79" s="5">
        <f>VLOOKUP(B79,[1]OPPG!$B$2:$Q$121,15,FALSE)</f>
        <v>92</v>
      </c>
      <c r="L79" s="5">
        <f>VLOOKUP(B79,[1]TO!$B$2:$Q$121,11,FALSE)</f>
        <v>109</v>
      </c>
      <c r="M79" s="5">
        <f>VLOOKUP(B79,'[1]3DD'!$B$2:$Q$121,5,FALSE)</f>
        <v>86</v>
      </c>
      <c r="N79" s="2">
        <f>AVERAGE(C79:M79)</f>
        <v>80</v>
      </c>
      <c r="O79" s="2">
        <f>(SQRT((C79*[1]Weighting!$B$2)^2+(D79*[1]Weighting!$C$2)^2+(E79*[1]Weighting!$D$2)^2+(F79*[1]Weighting!$E$2)^2+(G79*[1]Weighting!$F$2)^2+(H79*[1]Weighting!$G$2)^2+(I79*[1]Weighting!$H$2)^2+(J79*[1]Weighting!$I$2)^2+(K79*[1]Weighting!$J$2)^2+(L79*[1]Weighting!$K$2)^2+(M79*[1]Weighting!$L$2)^2))/11</f>
        <v>204.17192156052951</v>
      </c>
      <c r="P79" s="6">
        <f>SUM(C79:M79)</f>
        <v>880</v>
      </c>
      <c r="Q79" s="6">
        <f>C79*[1]Weighting!$B$3+D79*[1]Weighting!$C$3+E79*[1]Weighting!$D$3+F79*[1]Weighting!$E$3+G79*[1]Weighting!$F$3+H79*[1]Weighting!$G$3+I79*[1]Weighting!$H$3+J79*[1]Weighting!$I$3+K79*[1]Weighting!$J$3+L79*[1]Weighting!$K$3+M79*[1]Weighting!$L$3</f>
        <v>7028.3950617283954</v>
      </c>
      <c r="R79" s="5">
        <f>VLOOKUP([1]!Ordinal[[#This Row],[Team]],[1]!BP[#Data],16,FALSE)</f>
        <v>-32.883765598501739</v>
      </c>
      <c r="Z79" s="1">
        <v>0</v>
      </c>
    </row>
    <row r="80" spans="1:26">
      <c r="A80" s="3">
        <v>79</v>
      </c>
      <c r="B80" s="4" t="s">
        <v>84</v>
      </c>
      <c r="C80" s="5">
        <f>VLOOKUP(B80,[1]WL!$B$2:$Q$121,14,FALSE)</f>
        <v>43</v>
      </c>
      <c r="D80" s="5">
        <f>VLOOKUP(B80,[1]SOS!$AC$4:$AG$123,5,FALSE)</f>
        <v>112</v>
      </c>
      <c r="E80" s="5">
        <f>VLOOKUP(B80,[1]PED!$B$2:$R$121,16,FALSE)</f>
        <v>109</v>
      </c>
      <c r="F80" s="5">
        <f>VLOOKUP(B80,[1]RD!$B$2:$R$121,11,FALSE)</f>
        <v>98</v>
      </c>
      <c r="G80" s="5">
        <f>VLOOKUP(B80,'[1]3DO'!$B$2:$Q$121,5,FALSE)</f>
        <v>12</v>
      </c>
      <c r="H80" s="5">
        <f>VLOOKUP(B80,[1]TD!$B$2:$Q$121,11,FALSE)</f>
        <v>94</v>
      </c>
      <c r="I80" s="5">
        <f>VLOOKUP(B80,[1]PEO!$B$2:$R$121,16,FALSE)</f>
        <v>34</v>
      </c>
      <c r="J80" s="5">
        <f>VLOOKUP(B80,[1]Exp!$B$2:$Q$121,3,FALSE)</f>
        <v>100</v>
      </c>
      <c r="K80" s="5">
        <f>VLOOKUP(B80,[1]OPPG!$B$2:$Q$121,15,FALSE)</f>
        <v>80</v>
      </c>
      <c r="L80" s="5">
        <f>VLOOKUP(B80,[1]TO!$B$2:$Q$121,11,FALSE)</f>
        <v>48</v>
      </c>
      <c r="M80" s="5">
        <f>VLOOKUP(B80,'[1]3DD'!$B$2:$Q$121,5,FALSE)</f>
        <v>67</v>
      </c>
      <c r="N80" s="2">
        <f>AVERAGE(C80:M80)</f>
        <v>72.454545454545453</v>
      </c>
      <c r="O80" s="2">
        <f>(SQRT((C80*[1]Weighting!$B$2)^2+(D80*[1]Weighting!$C$2)^2+(E80*[1]Weighting!$D$2)^2+(F80*[1]Weighting!$E$2)^2+(G80*[1]Weighting!$F$2)^2+(H80*[1]Weighting!$G$2)^2+(I80*[1]Weighting!$H$2)^2+(J80*[1]Weighting!$I$2)^2+(K80*[1]Weighting!$J$2)^2+(L80*[1]Weighting!$K$2)^2+(M80*[1]Weighting!$L$2)^2))/11</f>
        <v>222.31685748941069</v>
      </c>
      <c r="P80" s="6">
        <f>SUM(C80:M80)</f>
        <v>797</v>
      </c>
      <c r="Q80" s="6">
        <f>C80*[1]Weighting!$B$3+D80*[1]Weighting!$C$3+E80*[1]Weighting!$D$3+F80*[1]Weighting!$E$3+G80*[1]Weighting!$F$3+H80*[1]Weighting!$G$3+I80*[1]Weighting!$H$3+J80*[1]Weighting!$I$3+K80*[1]Weighting!$J$3+L80*[1]Weighting!$K$3+M80*[1]Weighting!$L$3</f>
        <v>7087.6543209876536</v>
      </c>
      <c r="R80" s="5">
        <f>VLOOKUP([1]!Ordinal[[#This Row],[Team]],[1]!BP[#Data],16,FALSE)</f>
        <v>-34.255823280149478</v>
      </c>
      <c r="Z80" s="1">
        <v>0</v>
      </c>
    </row>
    <row r="81" spans="1:26">
      <c r="A81" s="3">
        <v>80</v>
      </c>
      <c r="B81" s="4" t="s">
        <v>85</v>
      </c>
      <c r="C81" s="5">
        <f>VLOOKUP(B81,[1]WL!$B$2:$Q$121,14,FALSE)</f>
        <v>75</v>
      </c>
      <c r="D81" s="5">
        <f>VLOOKUP(B81,[1]SOS!$AC$4:$AG$123,5,FALSE)</f>
        <v>56</v>
      </c>
      <c r="E81" s="5">
        <f>VLOOKUP(B81,[1]PED!$B$2:$R$121,16,FALSE)</f>
        <v>27</v>
      </c>
      <c r="F81" s="5">
        <f>VLOOKUP(B81,[1]RD!$B$2:$R$121,11,FALSE)</f>
        <v>109</v>
      </c>
      <c r="G81" s="5">
        <f>VLOOKUP(B81,'[1]3DO'!$B$2:$Q$121,5,FALSE)</f>
        <v>88</v>
      </c>
      <c r="H81" s="5">
        <f>VLOOKUP(B81,[1]TD!$B$2:$Q$121,11,FALSE)</f>
        <v>63</v>
      </c>
      <c r="I81" s="5">
        <f>VLOOKUP(B81,[1]PEO!$B$2:$R$121,16,FALSE)</f>
        <v>52</v>
      </c>
      <c r="J81" s="5">
        <f>VLOOKUP(B81,[1]Exp!$B$2:$Q$121,3,FALSE)</f>
        <v>84</v>
      </c>
      <c r="K81" s="5">
        <f>VLOOKUP(B81,[1]OPPG!$B$2:$Q$121,15,FALSE)</f>
        <v>39</v>
      </c>
      <c r="L81" s="5">
        <f>VLOOKUP(B81,[1]TO!$B$2:$Q$121,11,FALSE)</f>
        <v>54</v>
      </c>
      <c r="M81" s="5">
        <f>VLOOKUP(B81,'[1]3DD'!$B$2:$Q$121,5,FALSE)</f>
        <v>53</v>
      </c>
      <c r="N81" s="2">
        <f>AVERAGE(C81:M81)</f>
        <v>63.636363636363633</v>
      </c>
      <c r="O81" s="2">
        <f>(SQRT((C81*[1]Weighting!$B$2)^2+(D81*[1]Weighting!$C$2)^2+(E81*[1]Weighting!$D$2)^2+(F81*[1]Weighting!$E$2)^2+(G81*[1]Weighting!$F$2)^2+(H81*[1]Weighting!$G$2)^2+(I81*[1]Weighting!$H$2)^2+(J81*[1]Weighting!$I$2)^2+(K81*[1]Weighting!$J$2)^2+(L81*[1]Weighting!$K$2)^2+(M81*[1]Weighting!$L$2)^2))/11</f>
        <v>216.25589372372707</v>
      </c>
      <c r="P81" s="6">
        <f>SUM(C81:M81)</f>
        <v>700</v>
      </c>
      <c r="Q81" s="6">
        <f>C81*[1]Weighting!$B$3+D81*[1]Weighting!$C$3+E81*[1]Weighting!$D$3+F81*[1]Weighting!$E$3+G81*[1]Weighting!$F$3+H81*[1]Weighting!$G$3+I81*[1]Weighting!$H$3+J81*[1]Weighting!$I$3+K81*[1]Weighting!$J$3+L81*[1]Weighting!$K$3+M81*[1]Weighting!$L$3</f>
        <v>6619.7530864197524</v>
      </c>
      <c r="R81" s="5">
        <f>VLOOKUP([1]!Ordinal[[#This Row],[Team]],[1]!BP[#Data],16,FALSE)</f>
        <v>-34.371285631423383</v>
      </c>
      <c r="Z81" s="1">
        <v>0</v>
      </c>
    </row>
    <row r="82" spans="1:26">
      <c r="A82" s="3">
        <v>81</v>
      </c>
      <c r="B82" s="4" t="s">
        <v>98</v>
      </c>
      <c r="C82" s="5">
        <f>VLOOKUP(B82,[1]WL!$B$2:$Q$121,14,FALSE)</f>
        <v>66</v>
      </c>
      <c r="D82" s="5">
        <f>VLOOKUP(B82,[1]SOS!$AC$4:$AG$123,5,FALSE)</f>
        <v>92</v>
      </c>
      <c r="E82" s="5">
        <f>VLOOKUP(B82,[1]PED!$B$2:$R$121,16,FALSE)</f>
        <v>87</v>
      </c>
      <c r="F82" s="5">
        <f>VLOOKUP(B82,[1]RD!$B$2:$R$121,11,FALSE)</f>
        <v>56</v>
      </c>
      <c r="G82" s="5">
        <f>VLOOKUP(B82,'[1]3DO'!$B$2:$Q$121,5,FALSE)</f>
        <v>100</v>
      </c>
      <c r="H82" s="5">
        <f>VLOOKUP(B82,[1]TD!$B$2:$Q$121,11,FALSE)</f>
        <v>47</v>
      </c>
      <c r="I82" s="5">
        <f>VLOOKUP(B82,[1]PEO!$B$2:$R$121,16,FALSE)</f>
        <v>73</v>
      </c>
      <c r="J82" s="5">
        <f>VLOOKUP(B82,[1]Exp!$B$2:$Q$121,3,FALSE)</f>
        <v>18</v>
      </c>
      <c r="K82" s="5">
        <f>VLOOKUP(B82,[1]OPPG!$B$2:$Q$121,15,FALSE)</f>
        <v>59</v>
      </c>
      <c r="L82" s="5">
        <f>VLOOKUP(B82,[1]TO!$B$2:$Q$121,11,FALSE)</f>
        <v>107</v>
      </c>
      <c r="M82" s="5">
        <f>VLOOKUP(B82,'[1]3DD'!$B$2:$Q$121,5,FALSE)</f>
        <v>55</v>
      </c>
      <c r="N82" s="2">
        <f>AVERAGE(C82:M82)</f>
        <v>69.090909090909093</v>
      </c>
      <c r="O82" s="2">
        <f>(SQRT((C82*[1]Weighting!$B$2)^2+(D82*[1]Weighting!$C$2)^2+(E82*[1]Weighting!$D$2)^2+(F82*[1]Weighting!$E$2)^2+(G82*[1]Weighting!$F$2)^2+(H82*[1]Weighting!$G$2)^2+(I82*[1]Weighting!$H$2)^2+(J82*[1]Weighting!$I$2)^2+(K82*[1]Weighting!$J$2)^2+(L82*[1]Weighting!$K$2)^2+(M82*[1]Weighting!$L$2)^2))/11</f>
        <v>226.79207355659318</v>
      </c>
      <c r="P82" s="6">
        <f>SUM(C82:M82)</f>
        <v>760</v>
      </c>
      <c r="Q82" s="6">
        <f>C82*[1]Weighting!$B$3+D82*[1]Weighting!$C$3+E82*[1]Weighting!$D$3+F82*[1]Weighting!$E$3+G82*[1]Weighting!$F$3+H82*[1]Weighting!$G$3+I82*[1]Weighting!$H$3+J82*[1]Weighting!$I$3+K82*[1]Weighting!$J$3+L82*[1]Weighting!$K$3+M82*[1]Weighting!$L$3</f>
        <v>7474.0740740740739</v>
      </c>
      <c r="R82" s="5">
        <f>VLOOKUP([1]!Ordinal[[#This Row],[Team]],[1]!BP[#Data],16,FALSE)</f>
        <v>-37.687459933447734</v>
      </c>
      <c r="Z82" s="1">
        <v>0</v>
      </c>
    </row>
    <row r="83" spans="1:26">
      <c r="A83" s="3">
        <v>82</v>
      </c>
      <c r="B83" s="4" t="s">
        <v>124</v>
      </c>
      <c r="C83" s="5">
        <f>VLOOKUP(B83,[1]WL!$B$2:$Q$121,14,FALSE)</f>
        <v>88</v>
      </c>
      <c r="D83" s="5">
        <f>VLOOKUP(B83,[1]SOS!$AC$4:$AG$123,5,FALSE)</f>
        <v>51</v>
      </c>
      <c r="E83" s="5">
        <f>VLOOKUP(B83,[1]PED!$B$2:$R$121,16,FALSE)</f>
        <v>33</v>
      </c>
      <c r="F83" s="5">
        <f>VLOOKUP(B83,[1]RD!$B$2:$R$121,11,FALSE)</f>
        <v>75</v>
      </c>
      <c r="G83" s="5">
        <f>VLOOKUP(B83,'[1]3DO'!$B$2:$Q$121,5,FALSE)</f>
        <v>47</v>
      </c>
      <c r="H83" s="5">
        <f>VLOOKUP(B83,[1]TD!$B$2:$Q$121,11,FALSE)</f>
        <v>81</v>
      </c>
      <c r="I83" s="5">
        <f>VLOOKUP(B83,[1]PEO!$B$2:$R$121,16,FALSE)</f>
        <v>83</v>
      </c>
      <c r="J83" s="5">
        <f>VLOOKUP(B83,[1]Exp!$B$2:$Q$121,3,FALSE)</f>
        <v>26</v>
      </c>
      <c r="K83" s="5">
        <f>VLOOKUP(B83,[1]OPPG!$B$2:$Q$121,15,FALSE)</f>
        <v>83</v>
      </c>
      <c r="L83" s="5">
        <f>VLOOKUP(B83,[1]TO!$B$2:$Q$121,11,FALSE)</f>
        <v>74</v>
      </c>
      <c r="M83" s="5">
        <f>VLOOKUP(B83,'[1]3DD'!$B$2:$Q$121,5,FALSE)</f>
        <v>73</v>
      </c>
      <c r="N83" s="2">
        <f>AVERAGE(C83:M83)</f>
        <v>64.909090909090907</v>
      </c>
      <c r="O83" s="2">
        <f>(SQRT((C83*[1]Weighting!$B$2)^2+(D83*[1]Weighting!$C$2)^2+(E83*[1]Weighting!$D$2)^2+(F83*[1]Weighting!$E$2)^2+(G83*[1]Weighting!$F$2)^2+(H83*[1]Weighting!$G$2)^2+(I83*[1]Weighting!$H$2)^2+(J83*[1]Weighting!$I$2)^2+(K83*[1]Weighting!$J$2)^2+(L83*[1]Weighting!$K$2)^2+(M83*[1]Weighting!$L$2)^2))/11</f>
        <v>231.40480076736051</v>
      </c>
      <c r="P83" s="6">
        <f>SUM(C83:M83)</f>
        <v>714</v>
      </c>
      <c r="Q83" s="6">
        <f>C83*[1]Weighting!$B$3+D83*[1]Weighting!$C$3+E83*[1]Weighting!$D$3+F83*[1]Weighting!$E$3+G83*[1]Weighting!$F$3+H83*[1]Weighting!$G$3+I83*[1]Weighting!$H$3+J83*[1]Weighting!$I$3+K83*[1]Weighting!$J$3+L83*[1]Weighting!$K$3+M83*[1]Weighting!$L$3</f>
        <v>6866.666666666667</v>
      </c>
      <c r="R83" s="5">
        <f>VLOOKUP([1]!Ordinal[[#This Row],[Team]],[1]!BP[#Data],16,FALSE)</f>
        <v>-40.401392003055314</v>
      </c>
      <c r="Z83" s="1">
        <v>0</v>
      </c>
    </row>
    <row r="84" spans="1:26">
      <c r="A84" s="3">
        <v>83</v>
      </c>
      <c r="B84" s="4" t="s">
        <v>112</v>
      </c>
      <c r="C84" s="5">
        <f>VLOOKUP(B84,[1]WL!$B$2:$Q$121,14,FALSE)</f>
        <v>75</v>
      </c>
      <c r="D84" s="5">
        <f>VLOOKUP(B84,[1]SOS!$AC$4:$AG$123,5,FALSE)</f>
        <v>67</v>
      </c>
      <c r="E84" s="5">
        <f>VLOOKUP(B84,[1]PED!$B$2:$R$121,16,FALSE)</f>
        <v>67</v>
      </c>
      <c r="F84" s="5">
        <f>VLOOKUP(B84,[1]RD!$B$2:$R$121,11,FALSE)</f>
        <v>82</v>
      </c>
      <c r="G84" s="5">
        <f>VLOOKUP(B84,'[1]3DO'!$B$2:$Q$121,5,FALSE)</f>
        <v>64</v>
      </c>
      <c r="H84" s="5">
        <f>VLOOKUP(B84,[1]TD!$B$2:$Q$121,11,FALSE)</f>
        <v>67</v>
      </c>
      <c r="I84" s="5">
        <f>VLOOKUP(B84,[1]PEO!$B$2:$R$121,16,FALSE)</f>
        <v>77</v>
      </c>
      <c r="J84" s="5">
        <f>VLOOKUP(B84,[1]Exp!$B$2:$Q$121,3,FALSE)</f>
        <v>14</v>
      </c>
      <c r="K84" s="5">
        <f>VLOOKUP(B84,[1]OPPG!$B$2:$Q$121,15,FALSE)</f>
        <v>80</v>
      </c>
      <c r="L84" s="5">
        <f>VLOOKUP(B84,[1]TO!$B$2:$Q$121,11,FALSE)</f>
        <v>61</v>
      </c>
      <c r="M84" s="5">
        <f>VLOOKUP(B84,'[1]3DD'!$B$2:$Q$121,5,FALSE)</f>
        <v>44</v>
      </c>
      <c r="N84" s="2">
        <f>AVERAGE(C84:M84)</f>
        <v>63.454545454545453</v>
      </c>
      <c r="O84" s="2">
        <f>(SQRT((C84*[1]Weighting!$B$2)^2+(D84*[1]Weighting!$C$2)^2+(E84*[1]Weighting!$D$2)^2+(F84*[1]Weighting!$E$2)^2+(G84*[1]Weighting!$F$2)^2+(H84*[1]Weighting!$G$2)^2+(I84*[1]Weighting!$H$2)^2+(J84*[1]Weighting!$I$2)^2+(K84*[1]Weighting!$J$2)^2+(L84*[1]Weighting!$K$2)^2+(M84*[1]Weighting!$L$2)^2))/11</f>
        <v>220.90250644882215</v>
      </c>
      <c r="P84" s="6">
        <f>SUM(C84:M84)</f>
        <v>698</v>
      </c>
      <c r="Q84" s="6">
        <f>C84*[1]Weighting!$B$3+D84*[1]Weighting!$C$3+E84*[1]Weighting!$D$3+F84*[1]Weighting!$E$3+G84*[1]Weighting!$F$3+H84*[1]Weighting!$G$3+I84*[1]Weighting!$H$3+J84*[1]Weighting!$I$3+K84*[1]Weighting!$J$3+L84*[1]Weighting!$K$3+M84*[1]Weighting!$L$3</f>
        <v>7135.8024691358023</v>
      </c>
      <c r="R84" s="5">
        <f>VLOOKUP([1]!Ordinal[[#This Row],[Team]],[1]!BP[#Data],16,FALSE)</f>
        <v>-40.923076698023323</v>
      </c>
      <c r="Z84" s="1">
        <v>0</v>
      </c>
    </row>
    <row r="85" spans="1:26">
      <c r="A85" s="3">
        <v>84</v>
      </c>
      <c r="B85" s="4" t="s">
        <v>90</v>
      </c>
      <c r="C85" s="5">
        <f>VLOOKUP(B85,[1]WL!$B$2:$Q$121,14,FALSE)</f>
        <v>75</v>
      </c>
      <c r="D85" s="5">
        <f>VLOOKUP(B85,[1]SOS!$AC$4:$AG$123,5,FALSE)</f>
        <v>42</v>
      </c>
      <c r="E85" s="5">
        <f>VLOOKUP(B85,[1]PED!$B$2:$R$121,16,FALSE)</f>
        <v>38</v>
      </c>
      <c r="F85" s="5">
        <f>VLOOKUP(B85,[1]RD!$B$2:$R$121,11,FALSE)</f>
        <v>93</v>
      </c>
      <c r="G85" s="5">
        <f>VLOOKUP(B85,'[1]3DO'!$B$2:$Q$121,5,FALSE)</f>
        <v>117</v>
      </c>
      <c r="H85" s="5">
        <f>VLOOKUP(B85,[1]TD!$B$2:$Q$121,11,FALSE)</f>
        <v>49</v>
      </c>
      <c r="I85" s="5">
        <f>VLOOKUP(B85,[1]PEO!$B$2:$R$121,16,FALSE)</f>
        <v>62</v>
      </c>
      <c r="J85" s="5">
        <f>VLOOKUP(B85,[1]Exp!$B$2:$Q$121,3,FALSE)</f>
        <v>90</v>
      </c>
      <c r="K85" s="5">
        <f>VLOOKUP(B85,[1]OPPG!$B$2:$Q$121,15,FALSE)</f>
        <v>49</v>
      </c>
      <c r="L85" s="5">
        <f>VLOOKUP(B85,[1]TO!$B$2:$Q$121,11,FALSE)</f>
        <v>79</v>
      </c>
      <c r="M85" s="5">
        <f>VLOOKUP(B85,'[1]3DD'!$B$2:$Q$121,5,FALSE)</f>
        <v>18</v>
      </c>
      <c r="N85" s="2">
        <f>AVERAGE(C85:M85)</f>
        <v>64.727272727272734</v>
      </c>
      <c r="O85" s="2">
        <f>(SQRT((C85*[1]Weighting!$B$2)^2+(D85*[1]Weighting!$C$2)^2+(E85*[1]Weighting!$D$2)^2+(F85*[1]Weighting!$E$2)^2+(G85*[1]Weighting!$F$2)^2+(H85*[1]Weighting!$G$2)^2+(I85*[1]Weighting!$H$2)^2+(J85*[1]Weighting!$I$2)^2+(K85*[1]Weighting!$J$2)^2+(L85*[1]Weighting!$K$2)^2+(M85*[1]Weighting!$L$2)^2))/11</f>
        <v>212.87522050283877</v>
      </c>
      <c r="P85" s="6">
        <f>SUM(C85:M85)</f>
        <v>712</v>
      </c>
      <c r="Q85" s="6">
        <f>C85*[1]Weighting!$B$3+D85*[1]Weighting!$C$3+E85*[1]Weighting!$D$3+F85*[1]Weighting!$E$3+G85*[1]Weighting!$F$3+H85*[1]Weighting!$G$3+I85*[1]Weighting!$H$3+J85*[1]Weighting!$I$3+K85*[1]Weighting!$J$3+L85*[1]Weighting!$K$3+M85*[1]Weighting!$L$3</f>
        <v>6588.8888888888887</v>
      </c>
      <c r="R85" s="5">
        <f>VLOOKUP([1]!Ordinal[[#This Row],[Team]],[1]!BP[#Data],16,FALSE)</f>
        <v>-41.179117649315813</v>
      </c>
      <c r="Z85" s="1">
        <v>0</v>
      </c>
    </row>
    <row r="86" spans="1:26">
      <c r="A86" s="3">
        <v>85</v>
      </c>
      <c r="B86" s="4" t="s">
        <v>61</v>
      </c>
      <c r="C86" s="5">
        <f>VLOOKUP(B86,[1]WL!$B$2:$Q$121,14,FALSE)</f>
        <v>75</v>
      </c>
      <c r="D86" s="5">
        <f>VLOOKUP(B86,[1]SOS!$AC$4:$AG$123,5,FALSE)</f>
        <v>79</v>
      </c>
      <c r="E86" s="5">
        <f>VLOOKUP(B86,[1]PED!$B$2:$R$121,16,FALSE)</f>
        <v>53</v>
      </c>
      <c r="F86" s="5">
        <f>VLOOKUP(B86,[1]RD!$B$2:$R$121,11,FALSE)</f>
        <v>77</v>
      </c>
      <c r="G86" s="5">
        <f>VLOOKUP(B86,'[1]3DO'!$B$2:$Q$121,5,FALSE)</f>
        <v>100</v>
      </c>
      <c r="H86" s="5">
        <f>VLOOKUP(B86,[1]TD!$B$2:$Q$121,11,FALSE)</f>
        <v>62</v>
      </c>
      <c r="I86" s="5">
        <f>VLOOKUP(B86,[1]PEO!$B$2:$R$121,16,FALSE)</f>
        <v>76</v>
      </c>
      <c r="J86" s="5">
        <f>VLOOKUP(B86,[1]Exp!$B$2:$Q$121,3,FALSE)</f>
        <v>59</v>
      </c>
      <c r="K86" s="5">
        <f>VLOOKUP(B86,[1]OPPG!$B$2:$Q$121,15,FALSE)</f>
        <v>47</v>
      </c>
      <c r="L86" s="5">
        <f>VLOOKUP(B86,[1]TO!$B$2:$Q$121,11,FALSE)</f>
        <v>66</v>
      </c>
      <c r="M86" s="5">
        <f>VLOOKUP(B86,'[1]3DD'!$B$2:$Q$121,5,FALSE)</f>
        <v>57</v>
      </c>
      <c r="N86" s="2">
        <f>AVERAGE(C86:M86)</f>
        <v>68.272727272727266</v>
      </c>
      <c r="O86" s="2">
        <f>(SQRT((C86*[1]Weighting!$B$2)^2+(D86*[1]Weighting!$C$2)^2+(E86*[1]Weighting!$D$2)^2+(F86*[1]Weighting!$E$2)^2+(G86*[1]Weighting!$F$2)^2+(H86*[1]Weighting!$G$2)^2+(I86*[1]Weighting!$H$2)^2+(J86*[1]Weighting!$I$2)^2+(K86*[1]Weighting!$J$2)^2+(L86*[1]Weighting!$K$2)^2+(M86*[1]Weighting!$L$2)^2))/11</f>
        <v>228.90636506428157</v>
      </c>
      <c r="P86" s="6">
        <f>SUM(C86:M86)</f>
        <v>751</v>
      </c>
      <c r="Q86" s="6">
        <f>C86*[1]Weighting!$B$3+D86*[1]Weighting!$C$3+E86*[1]Weighting!$D$3+F86*[1]Weighting!$E$3+G86*[1]Weighting!$F$3+H86*[1]Weighting!$G$3+I86*[1]Weighting!$H$3+J86*[1]Weighting!$I$3+K86*[1]Weighting!$J$3+L86*[1]Weighting!$K$3+M86*[1]Weighting!$L$3</f>
        <v>7327.1604938271612</v>
      </c>
      <c r="R86" s="5">
        <f>VLOOKUP([1]!Ordinal[[#This Row],[Team]],[1]!BP[#Data],16,FALSE)</f>
        <v>-41.402634282210023</v>
      </c>
      <c r="Z86" s="1">
        <v>0</v>
      </c>
    </row>
    <row r="87" spans="1:26">
      <c r="A87" s="3">
        <v>86</v>
      </c>
      <c r="B87" s="4" t="s">
        <v>94</v>
      </c>
      <c r="C87" s="5">
        <f>VLOOKUP(B87,[1]WL!$B$2:$Q$121,14,FALSE)</f>
        <v>66</v>
      </c>
      <c r="D87" s="5">
        <f>VLOOKUP(B87,[1]SOS!$AC$4:$AG$123,5,FALSE)</f>
        <v>30</v>
      </c>
      <c r="E87" s="5">
        <f>VLOOKUP(B87,[1]PED!$B$2:$R$121,16,FALSE)</f>
        <v>72</v>
      </c>
      <c r="F87" s="5">
        <f>VLOOKUP(B87,[1]RD!$B$2:$R$121,11,FALSE)</f>
        <v>102</v>
      </c>
      <c r="G87" s="5">
        <f>VLOOKUP(B87,'[1]3DO'!$B$2:$Q$121,5,FALSE)</f>
        <v>85</v>
      </c>
      <c r="H87" s="5">
        <f>VLOOKUP(B87,[1]TD!$B$2:$Q$121,11,FALSE)</f>
        <v>97</v>
      </c>
      <c r="I87" s="5">
        <f>VLOOKUP(B87,[1]PEO!$B$2:$R$121,16,FALSE)</f>
        <v>110</v>
      </c>
      <c r="J87" s="5">
        <f>VLOOKUP(B87,[1]Exp!$B$2:$Q$121,3,FALSE)</f>
        <v>22</v>
      </c>
      <c r="K87" s="5">
        <f>VLOOKUP(B87,[1]OPPG!$B$2:$Q$121,15,FALSE)</f>
        <v>88</v>
      </c>
      <c r="L87" s="5">
        <f>VLOOKUP(B87,[1]TO!$B$2:$Q$121,11,FALSE)</f>
        <v>93</v>
      </c>
      <c r="M87" s="5">
        <f>VLOOKUP(B87,'[1]3DD'!$B$2:$Q$121,5,FALSE)</f>
        <v>91</v>
      </c>
      <c r="N87" s="2">
        <f>AVERAGE(C87:M87)</f>
        <v>77.818181818181813</v>
      </c>
      <c r="O87" s="2">
        <f>(SQRT((C87*[1]Weighting!$B$2)^2+(D87*[1]Weighting!$C$2)^2+(E87*[1]Weighting!$D$2)^2+(F87*[1]Weighting!$E$2)^2+(G87*[1]Weighting!$F$2)^2+(H87*[1]Weighting!$G$2)^2+(I87*[1]Weighting!$H$2)^2+(J87*[1]Weighting!$I$2)^2+(K87*[1]Weighting!$J$2)^2+(L87*[1]Weighting!$K$2)^2+(M87*[1]Weighting!$L$2)^2))/11</f>
        <v>205.67530376424</v>
      </c>
      <c r="P87" s="6">
        <f>SUM(C87:M87)</f>
        <v>856</v>
      </c>
      <c r="Q87" s="6">
        <f>C87*[1]Weighting!$B$3+D87*[1]Weighting!$C$3+E87*[1]Weighting!$D$3+F87*[1]Weighting!$E$3+G87*[1]Weighting!$F$3+H87*[1]Weighting!$G$3+I87*[1]Weighting!$H$3+J87*[1]Weighting!$I$3+K87*[1]Weighting!$J$3+L87*[1]Weighting!$K$3+M87*[1]Weighting!$L$3</f>
        <v>7200</v>
      </c>
      <c r="R87" s="5">
        <f>VLOOKUP([1]!Ordinal[[#This Row],[Team]],[1]!BP[#Data],16,FALSE)</f>
        <v>-41.638683309377868</v>
      </c>
      <c r="Z87" s="1">
        <v>0</v>
      </c>
    </row>
    <row r="88" spans="1:26">
      <c r="A88" s="3">
        <v>87</v>
      </c>
      <c r="B88" s="4" t="s">
        <v>52</v>
      </c>
      <c r="C88" s="5">
        <f>VLOOKUP(B88,[1]WL!$B$2:$Q$121,14,FALSE)</f>
        <v>75</v>
      </c>
      <c r="D88" s="5">
        <f>VLOOKUP(B88,[1]SOS!$AC$4:$AG$123,5,FALSE)</f>
        <v>8</v>
      </c>
      <c r="E88" s="5">
        <f>VLOOKUP(B88,[1]PED!$B$2:$R$121,16,FALSE)</f>
        <v>90</v>
      </c>
      <c r="F88" s="5">
        <f>VLOOKUP(B88,[1]RD!$B$2:$R$121,11,FALSE)</f>
        <v>106</v>
      </c>
      <c r="G88" s="5">
        <f>VLOOKUP(B88,'[1]3DO'!$B$2:$Q$121,5,FALSE)</f>
        <v>58</v>
      </c>
      <c r="H88" s="5">
        <f>VLOOKUP(B88,[1]TD!$B$2:$Q$121,11,FALSE)</f>
        <v>104</v>
      </c>
      <c r="I88" s="5">
        <f>VLOOKUP(B88,[1]PEO!$B$2:$R$121,16,FALSE)</f>
        <v>68</v>
      </c>
      <c r="J88" s="5">
        <f>VLOOKUP(B88,[1]Exp!$B$2:$Q$121,3,FALSE)</f>
        <v>113</v>
      </c>
      <c r="K88" s="5">
        <f>VLOOKUP(B88,[1]OPPG!$B$2:$Q$121,15,FALSE)</f>
        <v>95</v>
      </c>
      <c r="L88" s="5">
        <f>VLOOKUP(B88,[1]TO!$B$2:$Q$121,11,FALSE)</f>
        <v>52</v>
      </c>
      <c r="M88" s="5">
        <f>VLOOKUP(B88,'[1]3DD'!$B$2:$Q$121,5,FALSE)</f>
        <v>77</v>
      </c>
      <c r="N88" s="2">
        <f>AVERAGE(C88:M88)</f>
        <v>76.909090909090907</v>
      </c>
      <c r="O88" s="2">
        <f>(SQRT((C88*[1]Weighting!$B$2)^2+(D88*[1]Weighting!$C$2)^2+(E88*[1]Weighting!$D$2)^2+(F88*[1]Weighting!$E$2)^2+(G88*[1]Weighting!$F$2)^2+(H88*[1]Weighting!$G$2)^2+(I88*[1]Weighting!$H$2)^2+(J88*[1]Weighting!$I$2)^2+(K88*[1]Weighting!$J$2)^2+(L88*[1]Weighting!$K$2)^2+(M88*[1]Weighting!$L$2)^2))/11</f>
        <v>216.52803151036142</v>
      </c>
      <c r="P88" s="6">
        <f>SUM(C88:M88)</f>
        <v>846</v>
      </c>
      <c r="Q88" s="6">
        <f>C88*[1]Weighting!$B$3+D88*[1]Weighting!$C$3+E88*[1]Weighting!$D$3+F88*[1]Weighting!$E$3+G88*[1]Weighting!$F$3+H88*[1]Weighting!$G$3+I88*[1]Weighting!$H$3+J88*[1]Weighting!$I$3+K88*[1]Weighting!$J$3+L88*[1]Weighting!$K$3+M88*[1]Weighting!$L$3</f>
        <v>6776.5432098765441</v>
      </c>
      <c r="R88" s="5">
        <f>VLOOKUP([1]!Ordinal[[#This Row],[Team]],[1]!BP[#Data],16,FALSE)</f>
        <v>-41.764709900532694</v>
      </c>
      <c r="Z88" s="1">
        <v>0</v>
      </c>
    </row>
    <row r="89" spans="1:26">
      <c r="A89" s="3">
        <v>88</v>
      </c>
      <c r="B89" s="4" t="s">
        <v>92</v>
      </c>
      <c r="C89" s="5">
        <f>VLOOKUP(B89,[1]WL!$B$2:$Q$121,14,FALSE)</f>
        <v>43</v>
      </c>
      <c r="D89" s="5">
        <f>VLOOKUP(B89,[1]SOS!$AC$4:$AG$123,5,FALSE)</f>
        <v>33</v>
      </c>
      <c r="E89" s="5">
        <f>VLOOKUP(B89,[1]PED!$B$2:$R$121,16,FALSE)</f>
        <v>114</v>
      </c>
      <c r="F89" s="5">
        <f>VLOOKUP(B89,[1]RD!$B$2:$R$121,11,FALSE)</f>
        <v>99</v>
      </c>
      <c r="G89" s="5">
        <f>VLOOKUP(B89,'[1]3DO'!$B$2:$Q$121,5,FALSE)</f>
        <v>63</v>
      </c>
      <c r="H89" s="5">
        <f>VLOOKUP(B89,[1]TD!$B$2:$Q$121,11,FALSE)</f>
        <v>114</v>
      </c>
      <c r="I89" s="5">
        <f>VLOOKUP(B89,[1]PEO!$B$2:$R$121,16,FALSE)</f>
        <v>55</v>
      </c>
      <c r="J89" s="5">
        <f>VLOOKUP(B89,[1]Exp!$B$2:$Q$121,3,FALSE)</f>
        <v>6</v>
      </c>
      <c r="K89" s="5">
        <f>VLOOKUP(B89,[1]OPPG!$B$2:$Q$121,15,FALSE)</f>
        <v>117</v>
      </c>
      <c r="L89" s="5">
        <f>VLOOKUP(B89,[1]TO!$B$2:$Q$121,11,FALSE)</f>
        <v>51</v>
      </c>
      <c r="M89" s="5">
        <f>VLOOKUP(B89,'[1]3DD'!$B$2:$Q$121,5,FALSE)</f>
        <v>100</v>
      </c>
      <c r="N89" s="2">
        <f>AVERAGE(C89:M89)</f>
        <v>72.272727272727266</v>
      </c>
      <c r="O89" s="2">
        <f>(SQRT((C89*[1]Weighting!$B$2)^2+(D89*[1]Weighting!$C$2)^2+(E89*[1]Weighting!$D$2)^2+(F89*[1]Weighting!$E$2)^2+(G89*[1]Weighting!$F$2)^2+(H89*[1]Weighting!$G$2)^2+(I89*[1]Weighting!$H$2)^2+(J89*[1]Weighting!$I$2)^2+(K89*[1]Weighting!$J$2)^2+(L89*[1]Weighting!$K$2)^2+(M89*[1]Weighting!$L$2)^2))/11</f>
        <v>180.95606973393771</v>
      </c>
      <c r="P89" s="6">
        <f>SUM(C89:M89)</f>
        <v>795</v>
      </c>
      <c r="Q89" s="6">
        <f>C89*[1]Weighting!$B$3+D89*[1]Weighting!$C$3+E89*[1]Weighting!$D$3+F89*[1]Weighting!$E$3+G89*[1]Weighting!$F$3+H89*[1]Weighting!$G$3+I89*[1]Weighting!$H$3+J89*[1]Weighting!$I$3+K89*[1]Weighting!$J$3+L89*[1]Weighting!$K$3+M89*[1]Weighting!$L$3</f>
        <v>6593.8271604938263</v>
      </c>
      <c r="R89" s="5">
        <f>VLOOKUP([1]!Ordinal[[#This Row],[Team]],[1]!BP[#Data],16,FALSE)</f>
        <v>-42.346436942401873</v>
      </c>
      <c r="Z89" s="1">
        <v>0</v>
      </c>
    </row>
    <row r="90" spans="1:26">
      <c r="A90" s="3">
        <v>89</v>
      </c>
      <c r="B90" s="4" t="s">
        <v>60</v>
      </c>
      <c r="C90" s="5">
        <f>VLOOKUP(B90,[1]WL!$B$2:$Q$121,14,FALSE)</f>
        <v>88</v>
      </c>
      <c r="D90" s="5">
        <f>VLOOKUP(B90,[1]SOS!$AC$4:$AG$123,5,FALSE)</f>
        <v>89</v>
      </c>
      <c r="E90" s="5">
        <f>VLOOKUP(B90,[1]PED!$B$2:$R$121,16,FALSE)</f>
        <v>55</v>
      </c>
      <c r="F90" s="5">
        <f>VLOOKUP(B90,[1]RD!$B$2:$R$121,11,FALSE)</f>
        <v>70</v>
      </c>
      <c r="G90" s="5">
        <f>VLOOKUP(B90,'[1]3DO'!$B$2:$Q$121,5,FALSE)</f>
        <v>94</v>
      </c>
      <c r="H90" s="5">
        <f>VLOOKUP(B90,[1]TD!$B$2:$Q$121,11,FALSE)</f>
        <v>41</v>
      </c>
      <c r="I90" s="5">
        <f>VLOOKUP(B90,[1]PEO!$B$2:$R$121,16,FALSE)</f>
        <v>63</v>
      </c>
      <c r="J90" s="5">
        <f>VLOOKUP(B90,[1]Exp!$B$2:$Q$121,3,FALSE)</f>
        <v>95</v>
      </c>
      <c r="K90" s="5">
        <f>VLOOKUP(B90,[1]OPPG!$B$2:$Q$121,15,FALSE)</f>
        <v>52</v>
      </c>
      <c r="L90" s="5">
        <f>VLOOKUP(B90,[1]TO!$B$2:$Q$121,11,FALSE)</f>
        <v>42</v>
      </c>
      <c r="M90" s="5">
        <f>VLOOKUP(B90,'[1]3DD'!$B$2:$Q$121,5,FALSE)</f>
        <v>38</v>
      </c>
      <c r="N90" s="2">
        <f>AVERAGE(C90:M90)</f>
        <v>66.090909090909093</v>
      </c>
      <c r="O90" s="2">
        <f>(SQRT((C90*[1]Weighting!$B$2)^2+(D90*[1]Weighting!$C$2)^2+(E90*[1]Weighting!$D$2)^2+(F90*[1]Weighting!$E$2)^2+(G90*[1]Weighting!$F$2)^2+(H90*[1]Weighting!$G$2)^2+(I90*[1]Weighting!$H$2)^2+(J90*[1]Weighting!$I$2)^2+(K90*[1]Weighting!$J$2)^2+(L90*[1]Weighting!$K$2)^2+(M90*[1]Weighting!$L$2)^2))/11</f>
        <v>253.99926791070394</v>
      </c>
      <c r="P90" s="6">
        <f>SUM(C90:M90)</f>
        <v>727</v>
      </c>
      <c r="Q90" s="6">
        <f>C90*[1]Weighting!$B$3+D90*[1]Weighting!$C$3+E90*[1]Weighting!$D$3+F90*[1]Weighting!$E$3+G90*[1]Weighting!$F$3+H90*[1]Weighting!$G$3+I90*[1]Weighting!$H$3+J90*[1]Weighting!$I$3+K90*[1]Weighting!$J$3+L90*[1]Weighting!$K$3+M90*[1]Weighting!$L$3</f>
        <v>7514.8148148148139</v>
      </c>
      <c r="R90" s="5">
        <f>VLOOKUP([1]!Ordinal[[#This Row],[Team]],[1]!BP[#Data],16,FALSE)</f>
        <v>-45.399665056440455</v>
      </c>
      <c r="Z90" s="1">
        <v>0</v>
      </c>
    </row>
    <row r="91" spans="1:26">
      <c r="A91" s="3">
        <v>90</v>
      </c>
      <c r="B91" s="4" t="s">
        <v>56</v>
      </c>
      <c r="C91" s="5">
        <f>VLOOKUP(B91,[1]WL!$B$2:$Q$121,14,FALSE)</f>
        <v>88</v>
      </c>
      <c r="D91" s="5">
        <f>VLOOKUP(B91,[1]SOS!$AC$4:$AG$123,5,FALSE)</f>
        <v>20</v>
      </c>
      <c r="E91" s="5">
        <f>VLOOKUP(B91,[1]PED!$B$2:$R$121,16,FALSE)</f>
        <v>46</v>
      </c>
      <c r="F91" s="5">
        <f>VLOOKUP(B91,[1]RD!$B$2:$R$121,11,FALSE)</f>
        <v>69</v>
      </c>
      <c r="G91" s="5">
        <f>VLOOKUP(B91,'[1]3DO'!$B$2:$Q$121,5,FALSE)</f>
        <v>116</v>
      </c>
      <c r="H91" s="5">
        <f>VLOOKUP(B91,[1]TD!$B$2:$Q$121,11,FALSE)</f>
        <v>78</v>
      </c>
      <c r="I91" s="5">
        <f>VLOOKUP(B91,[1]PEO!$B$2:$R$121,16,FALSE)</f>
        <v>66</v>
      </c>
      <c r="J91" s="5">
        <f>VLOOKUP(B91,[1]Exp!$B$2:$Q$121,3,FALSE)</f>
        <v>45</v>
      </c>
      <c r="K91" s="5">
        <f>VLOOKUP(B91,[1]OPPG!$B$2:$Q$121,15,FALSE)</f>
        <v>78</v>
      </c>
      <c r="L91" s="5">
        <f>VLOOKUP(B91,[1]TO!$B$2:$Q$121,11,FALSE)</f>
        <v>97</v>
      </c>
      <c r="M91" s="5">
        <f>VLOOKUP(B91,'[1]3DD'!$B$2:$Q$121,5,FALSE)</f>
        <v>56</v>
      </c>
      <c r="N91" s="2">
        <f>AVERAGE(C91:M91)</f>
        <v>69</v>
      </c>
      <c r="O91" s="2">
        <f>(SQRT((C91*[1]Weighting!$B$2)^2+(D91*[1]Weighting!$C$2)^2+(E91*[1]Weighting!$D$2)^2+(F91*[1]Weighting!$E$2)^2+(G91*[1]Weighting!$F$2)^2+(H91*[1]Weighting!$G$2)^2+(I91*[1]Weighting!$H$2)^2+(J91*[1]Weighting!$I$2)^2+(K91*[1]Weighting!$J$2)^2+(L91*[1]Weighting!$K$2)^2+(M91*[1]Weighting!$L$2)^2))/11</f>
        <v>231.57555930931375</v>
      </c>
      <c r="P91" s="6">
        <f>SUM(C91:M91)</f>
        <v>759</v>
      </c>
      <c r="Q91" s="6">
        <f>C91*[1]Weighting!$B$3+D91*[1]Weighting!$C$3+E91*[1]Weighting!$D$3+F91*[1]Weighting!$E$3+G91*[1]Weighting!$F$3+H91*[1]Weighting!$G$3+I91*[1]Weighting!$H$3+J91*[1]Weighting!$I$3+K91*[1]Weighting!$J$3+L91*[1]Weighting!$K$3+M91*[1]Weighting!$L$3</f>
        <v>6864.1975308641959</v>
      </c>
      <c r="R91" s="5">
        <f>VLOOKUP([1]!Ordinal[[#This Row],[Team]],[1]!BP[#Data],16,FALSE)</f>
        <v>-47.024688066452121</v>
      </c>
      <c r="Z91" s="1">
        <v>0</v>
      </c>
    </row>
    <row r="92" spans="1:26">
      <c r="A92" s="3">
        <v>91</v>
      </c>
      <c r="B92" s="4" t="s">
        <v>96</v>
      </c>
      <c r="C92" s="5">
        <f>VLOOKUP(B92,[1]WL!$B$2:$Q$121,14,FALSE)</f>
        <v>75</v>
      </c>
      <c r="D92" s="5">
        <f>VLOOKUP(B92,[1]SOS!$AC$4:$AG$123,5,FALSE)</f>
        <v>86</v>
      </c>
      <c r="E92" s="5">
        <f>VLOOKUP(B92,[1]PED!$B$2:$R$121,16,FALSE)</f>
        <v>86</v>
      </c>
      <c r="F92" s="5">
        <f>VLOOKUP(B92,[1]RD!$B$2:$R$121,11,FALSE)</f>
        <v>65</v>
      </c>
      <c r="G92" s="5">
        <f>VLOOKUP(B92,'[1]3DO'!$B$2:$Q$121,5,FALSE)</f>
        <v>36</v>
      </c>
      <c r="H92" s="5">
        <f>VLOOKUP(B92,[1]TD!$B$2:$Q$121,11,FALSE)</f>
        <v>87</v>
      </c>
      <c r="I92" s="5">
        <f>VLOOKUP(B92,[1]PEO!$B$2:$R$121,16,FALSE)</f>
        <v>67</v>
      </c>
      <c r="J92" s="5">
        <f>VLOOKUP(B92,[1]Exp!$B$2:$Q$121,3,FALSE)</f>
        <v>32</v>
      </c>
      <c r="K92" s="5">
        <f>VLOOKUP(B92,[1]OPPG!$B$2:$Q$121,15,FALSE)</f>
        <v>95</v>
      </c>
      <c r="L92" s="5">
        <f>VLOOKUP(B92,[1]TO!$B$2:$Q$121,11,FALSE)</f>
        <v>94</v>
      </c>
      <c r="M92" s="5">
        <f>VLOOKUP(B92,'[1]3DD'!$B$2:$Q$121,5,FALSE)</f>
        <v>91</v>
      </c>
      <c r="N92" s="2">
        <f>AVERAGE(C92:M92)</f>
        <v>74</v>
      </c>
      <c r="O92" s="2">
        <f>(SQRT((C92*[1]Weighting!$B$2)^2+(D92*[1]Weighting!$C$2)^2+(E92*[1]Weighting!$D$2)^2+(F92*[1]Weighting!$E$2)^2+(G92*[1]Weighting!$F$2)^2+(H92*[1]Weighting!$G$2)^2+(I92*[1]Weighting!$H$2)^2+(J92*[1]Weighting!$I$2)^2+(K92*[1]Weighting!$J$2)^2+(L92*[1]Weighting!$K$2)^2+(M92*[1]Weighting!$L$2)^2))/11</f>
        <v>233.94327206708584</v>
      </c>
      <c r="P92" s="6">
        <f>SUM(C92:M92)</f>
        <v>814</v>
      </c>
      <c r="Q92" s="6">
        <f>C92*[1]Weighting!$B$3+D92*[1]Weighting!$C$3+E92*[1]Weighting!$D$3+F92*[1]Weighting!$E$3+G92*[1]Weighting!$F$3+H92*[1]Weighting!$G$3+I92*[1]Weighting!$H$3+J92*[1]Weighting!$I$3+K92*[1]Weighting!$J$3+L92*[1]Weighting!$K$3+M92*[1]Weighting!$L$3</f>
        <v>7570.3703703703704</v>
      </c>
      <c r="R92" s="5">
        <f>VLOOKUP([1]!Ordinal[[#This Row],[Team]],[1]!BP[#Data],16,FALSE)</f>
        <v>-50.814765340280488</v>
      </c>
      <c r="Z92" s="1">
        <v>0</v>
      </c>
    </row>
    <row r="93" spans="1:26">
      <c r="A93" s="3">
        <v>92</v>
      </c>
      <c r="B93" s="4" t="s">
        <v>28</v>
      </c>
      <c r="C93" s="5">
        <f>VLOOKUP(B93,[1]WL!$B$2:$Q$121,14,FALSE)</f>
        <v>75</v>
      </c>
      <c r="D93" s="5">
        <f>VLOOKUP(B93,[1]SOS!$AC$4:$AG$123,5,FALSE)</f>
        <v>80</v>
      </c>
      <c r="E93" s="5">
        <f>VLOOKUP(B93,[1]PED!$B$2:$R$121,16,FALSE)</f>
        <v>101</v>
      </c>
      <c r="F93" s="5">
        <f>VLOOKUP(B93,[1]RD!$B$2:$R$121,11,FALSE)</f>
        <v>95</v>
      </c>
      <c r="G93" s="5">
        <f>VLOOKUP(B93,'[1]3DO'!$B$2:$Q$121,5,FALSE)</f>
        <v>33</v>
      </c>
      <c r="H93" s="5">
        <f>VLOOKUP(B93,[1]TD!$B$2:$Q$121,11,FALSE)</f>
        <v>75</v>
      </c>
      <c r="I93" s="5">
        <f>VLOOKUP(B93,[1]PEO!$B$2:$R$121,16,FALSE)</f>
        <v>75</v>
      </c>
      <c r="J93" s="5">
        <f>VLOOKUP(B93,[1]Exp!$B$2:$Q$121,3,FALSE)</f>
        <v>32</v>
      </c>
      <c r="K93" s="5">
        <f>VLOOKUP(B93,[1]OPPG!$B$2:$Q$121,15,FALSE)</f>
        <v>72</v>
      </c>
      <c r="L93" s="5">
        <f>VLOOKUP(B93,[1]TO!$B$2:$Q$121,11,FALSE)</f>
        <v>89</v>
      </c>
      <c r="M93" s="5">
        <f>VLOOKUP(B93,'[1]3DD'!$B$2:$Q$121,5,FALSE)</f>
        <v>64</v>
      </c>
      <c r="N93" s="2">
        <f>AVERAGE(C93:M93)</f>
        <v>71.909090909090907</v>
      </c>
      <c r="O93" s="2">
        <f>(SQRT((C93*[1]Weighting!$B$2)^2+(D93*[1]Weighting!$C$2)^2+(E93*[1]Weighting!$D$2)^2+(F93*[1]Weighting!$E$2)^2+(G93*[1]Weighting!$F$2)^2+(H93*[1]Weighting!$G$2)^2+(I93*[1]Weighting!$H$2)^2+(J93*[1]Weighting!$I$2)^2+(K93*[1]Weighting!$J$2)^2+(L93*[1]Weighting!$K$2)^2+(M93*[1]Weighting!$L$2)^2))/11</f>
        <v>237.73080129486277</v>
      </c>
      <c r="P93" s="6">
        <f>SUM(C93:M93)</f>
        <v>791</v>
      </c>
      <c r="Q93" s="6">
        <f>C93*[1]Weighting!$B$3+D93*[1]Weighting!$C$3+E93*[1]Weighting!$D$3+F93*[1]Weighting!$E$3+G93*[1]Weighting!$F$3+H93*[1]Weighting!$G$3+I93*[1]Weighting!$H$3+J93*[1]Weighting!$I$3+K93*[1]Weighting!$J$3+L93*[1]Weighting!$K$3+M93*[1]Weighting!$L$3</f>
        <v>7725.9259259259261</v>
      </c>
      <c r="R93" s="5">
        <f>VLOOKUP([1]!Ordinal[[#This Row],[Team]],[1]!BP[#Data],16,FALSE)</f>
        <v>-55.616566117948068</v>
      </c>
      <c r="Z93" s="1">
        <v>0</v>
      </c>
    </row>
    <row r="94" spans="1:26">
      <c r="A94" s="3">
        <v>93</v>
      </c>
      <c r="B94" s="4" t="s">
        <v>118</v>
      </c>
      <c r="C94" s="5">
        <f>VLOOKUP(B94,[1]WL!$B$2:$Q$121,14,FALSE)</f>
        <v>75</v>
      </c>
      <c r="D94" s="5">
        <f>VLOOKUP(B94,[1]SOS!$AC$4:$AG$123,5,FALSE)</f>
        <v>97</v>
      </c>
      <c r="E94" s="5">
        <f>VLOOKUP(B94,[1]PED!$B$2:$R$121,16,FALSE)</f>
        <v>68</v>
      </c>
      <c r="F94" s="5">
        <f>VLOOKUP(B94,[1]RD!$B$2:$R$121,11,FALSE)</f>
        <v>74</v>
      </c>
      <c r="G94" s="5">
        <f>VLOOKUP(B94,'[1]3DO'!$B$2:$Q$121,5,FALSE)</f>
        <v>108</v>
      </c>
      <c r="H94" s="5">
        <f>VLOOKUP(B94,[1]TD!$B$2:$Q$121,11,FALSE)</f>
        <v>43</v>
      </c>
      <c r="I94" s="5">
        <f>VLOOKUP(B94,[1]PEO!$B$2:$R$121,16,FALSE)</f>
        <v>88</v>
      </c>
      <c r="J94" s="5">
        <f>VLOOKUP(B94,[1]Exp!$B$2:$Q$121,3,FALSE)</f>
        <v>38</v>
      </c>
      <c r="K94" s="5">
        <f>VLOOKUP(B94,[1]OPPG!$B$2:$Q$121,15,FALSE)</f>
        <v>85</v>
      </c>
      <c r="L94" s="5">
        <f>VLOOKUP(B94,[1]TO!$B$2:$Q$121,11,FALSE)</f>
        <v>111</v>
      </c>
      <c r="M94" s="5">
        <f>VLOOKUP(B94,'[1]3DD'!$B$2:$Q$121,5,FALSE)</f>
        <v>46</v>
      </c>
      <c r="N94" s="2">
        <f>AVERAGE(C94:M94)</f>
        <v>75.727272727272734</v>
      </c>
      <c r="O94" s="2">
        <f>(SQRT((C94*[1]Weighting!$B$2)^2+(D94*[1]Weighting!$C$2)^2+(E94*[1]Weighting!$D$2)^2+(F94*[1]Weighting!$E$2)^2+(G94*[1]Weighting!$F$2)^2+(H94*[1]Weighting!$G$2)^2+(I94*[1]Weighting!$H$2)^2+(J94*[1]Weighting!$I$2)^2+(K94*[1]Weighting!$J$2)^2+(L94*[1]Weighting!$K$2)^2+(M94*[1]Weighting!$L$2)^2))/11</f>
        <v>245.72010886540491</v>
      </c>
      <c r="P94" s="6">
        <f>SUM(C94:M94)</f>
        <v>833</v>
      </c>
      <c r="Q94" s="6">
        <f>C94*[1]Weighting!$B$3+D94*[1]Weighting!$C$3+E94*[1]Weighting!$D$3+F94*[1]Weighting!$E$3+G94*[1]Weighting!$F$3+H94*[1]Weighting!$G$3+I94*[1]Weighting!$H$3+J94*[1]Weighting!$I$3+K94*[1]Weighting!$J$3+L94*[1]Weighting!$K$3+M94*[1]Weighting!$L$3</f>
        <v>8038.2716049382716</v>
      </c>
      <c r="R94" s="5">
        <f>VLOOKUP([1]!Ordinal[[#This Row],[Team]],[1]!BP[#Data],16,FALSE)</f>
        <v>-55.86514050185388</v>
      </c>
      <c r="Z94" s="1">
        <v>0</v>
      </c>
    </row>
    <row r="95" spans="1:26">
      <c r="A95" s="3">
        <v>94</v>
      </c>
      <c r="B95" s="4" t="s">
        <v>42</v>
      </c>
      <c r="C95" s="5">
        <f>VLOOKUP(B95,[1]WL!$B$2:$Q$121,14,FALSE)</f>
        <v>88</v>
      </c>
      <c r="D95" s="5">
        <f>VLOOKUP(B95,[1]SOS!$AC$4:$AG$123,5,FALSE)</f>
        <v>11</v>
      </c>
      <c r="E95" s="5">
        <f>VLOOKUP(B95,[1]PED!$B$2:$R$121,16,FALSE)</f>
        <v>79</v>
      </c>
      <c r="F95" s="5">
        <f>VLOOKUP(B95,[1]RD!$B$2:$R$121,11,FALSE)</f>
        <v>113</v>
      </c>
      <c r="G95" s="5">
        <f>VLOOKUP(B95,'[1]3DO'!$B$2:$Q$121,5,FALSE)</f>
        <v>53</v>
      </c>
      <c r="H95" s="5">
        <f>VLOOKUP(B95,[1]TD!$B$2:$Q$121,11,FALSE)</f>
        <v>90</v>
      </c>
      <c r="I95" s="5">
        <f>VLOOKUP(B95,[1]PEO!$B$2:$R$121,16,FALSE)</f>
        <v>117</v>
      </c>
      <c r="J95" s="5">
        <f>VLOOKUP(B95,[1]Exp!$B$2:$Q$121,3,FALSE)</f>
        <v>49</v>
      </c>
      <c r="K95" s="5">
        <f>VLOOKUP(B95,[1]OPPG!$B$2:$Q$121,15,FALSE)</f>
        <v>78</v>
      </c>
      <c r="L95" s="5">
        <f>VLOOKUP(B95,[1]TO!$B$2:$Q$121,11,FALSE)</f>
        <v>91</v>
      </c>
      <c r="M95" s="5">
        <f>VLOOKUP(B95,'[1]3DD'!$B$2:$Q$121,5,FALSE)</f>
        <v>108</v>
      </c>
      <c r="N95" s="2">
        <f>AVERAGE(C95:M95)</f>
        <v>79.727272727272734</v>
      </c>
      <c r="O95" s="2">
        <f>(SQRT((C95*[1]Weighting!$B$2)^2+(D95*[1]Weighting!$C$2)^2+(E95*[1]Weighting!$D$2)^2+(F95*[1]Weighting!$E$2)^2+(G95*[1]Weighting!$F$2)^2+(H95*[1]Weighting!$G$2)^2+(I95*[1]Weighting!$H$2)^2+(J95*[1]Weighting!$I$2)^2+(K95*[1]Weighting!$J$2)^2+(L95*[1]Weighting!$K$2)^2+(M95*[1]Weighting!$L$2)^2))/11</f>
        <v>241.568086666819</v>
      </c>
      <c r="P95" s="6">
        <f>SUM(C95:M95)</f>
        <v>877</v>
      </c>
      <c r="Q95" s="6">
        <f>C95*[1]Weighting!$B$3+D95*[1]Weighting!$C$3+E95*[1]Weighting!$D$3+F95*[1]Weighting!$E$3+G95*[1]Weighting!$F$3+H95*[1]Weighting!$G$3+I95*[1]Weighting!$H$3+J95*[1]Weighting!$I$3+K95*[1]Weighting!$J$3+L95*[1]Weighting!$K$3+M95*[1]Weighting!$L$3</f>
        <v>7407.4074074074078</v>
      </c>
      <c r="R95" s="5">
        <f>VLOOKUP([1]!Ordinal[[#This Row],[Team]],[1]!BP[#Data],16,FALSE)</f>
        <v>-62.461366833976285</v>
      </c>
      <c r="Z95" s="1">
        <v>0</v>
      </c>
    </row>
    <row r="96" spans="1:26">
      <c r="A96" s="3">
        <v>95</v>
      </c>
      <c r="B96" s="4" t="s">
        <v>133</v>
      </c>
      <c r="C96" s="5">
        <f>VLOOKUP(B96,[1]WL!$B$2:$Q$121,14,FALSE)</f>
        <v>97</v>
      </c>
      <c r="D96" s="5">
        <f>VLOOKUP(B96,[1]SOS!$AC$4:$AG$123,5,FALSE)</f>
        <v>59</v>
      </c>
      <c r="E96" s="5">
        <f>VLOOKUP(B96,[1]PED!$B$2:$R$121,16,FALSE)</f>
        <v>48</v>
      </c>
      <c r="F96" s="5">
        <f>VLOOKUP(B96,[1]RD!$B$2:$R$121,11,FALSE)</f>
        <v>83</v>
      </c>
      <c r="G96" s="5">
        <f>VLOOKUP(B96,'[1]3DO'!$B$2:$Q$121,5,FALSE)</f>
        <v>74</v>
      </c>
      <c r="H96" s="5">
        <f>VLOOKUP(B96,[1]TD!$B$2:$Q$121,11,FALSE)</f>
        <v>52</v>
      </c>
      <c r="I96" s="5">
        <f>VLOOKUP(B96,[1]PEO!$B$2:$R$121,16,FALSE)</f>
        <v>113</v>
      </c>
      <c r="J96" s="5">
        <f>VLOOKUP(B96,[1]Exp!$B$2:$Q$121,3,FALSE)</f>
        <v>38</v>
      </c>
      <c r="K96" s="5">
        <f>VLOOKUP(B96,[1]OPPG!$B$2:$Q$121,15,FALSE)</f>
        <v>93</v>
      </c>
      <c r="L96" s="5">
        <f>VLOOKUP(B96,[1]TO!$B$2:$Q$121,11,FALSE)</f>
        <v>81</v>
      </c>
      <c r="M96" s="5">
        <f>VLOOKUP(B96,'[1]3DD'!$B$2:$Q$121,5,FALSE)</f>
        <v>29</v>
      </c>
      <c r="N96" s="2">
        <f>AVERAGE(C96:M96)</f>
        <v>69.727272727272734</v>
      </c>
      <c r="O96" s="2">
        <f>(SQRT((C96*[1]Weighting!$B$2)^2+(D96*[1]Weighting!$C$2)^2+(E96*[1]Weighting!$D$2)^2+(F96*[1]Weighting!$E$2)^2+(G96*[1]Weighting!$F$2)^2+(H96*[1]Weighting!$G$2)^2+(I96*[1]Weighting!$H$2)^2+(J96*[1]Weighting!$I$2)^2+(K96*[1]Weighting!$J$2)^2+(L96*[1]Weighting!$K$2)^2+(M96*[1]Weighting!$L$2)^2))/11</f>
        <v>258.43120158063971</v>
      </c>
      <c r="P96" s="6">
        <f>SUM(C96:M96)</f>
        <v>767</v>
      </c>
      <c r="Q96" s="6">
        <f>C96*[1]Weighting!$B$3+D96*[1]Weighting!$C$3+E96*[1]Weighting!$D$3+F96*[1]Weighting!$E$3+G96*[1]Weighting!$F$3+H96*[1]Weighting!$G$3+I96*[1]Weighting!$H$3+J96*[1]Weighting!$I$3+K96*[1]Weighting!$J$3+L96*[1]Weighting!$K$3+M96*[1]Weighting!$L$3</f>
        <v>7741.9753086419742</v>
      </c>
      <c r="R96" s="5">
        <f>VLOOKUP([1]!Ordinal[[#This Row],[Team]],[1]!BP[#Data],16,FALSE)</f>
        <v>-72.911122157905737</v>
      </c>
      <c r="Z96" s="1">
        <v>0</v>
      </c>
    </row>
    <row r="97" spans="1:26">
      <c r="A97" s="3">
        <v>96</v>
      </c>
      <c r="B97" s="7" t="s">
        <v>91</v>
      </c>
      <c r="C97" s="5">
        <f>VLOOKUP(B97,[1]WL!$B$2:$Q$121,14,FALSE)</f>
        <v>75</v>
      </c>
      <c r="D97" s="5">
        <f>VLOOKUP(B97,[1]SOS!$AC$4:$AG$123,5,FALSE)</f>
        <v>119</v>
      </c>
      <c r="E97" s="5">
        <f>VLOOKUP(B97,[1]PED!$B$2:$R$121,16,FALSE)</f>
        <v>54</v>
      </c>
      <c r="F97" s="5">
        <f>VLOOKUP(B97,[1]RD!$B$2:$R$121,11,FALSE)</f>
        <v>94</v>
      </c>
      <c r="G97" s="5">
        <f>VLOOKUP(B97,'[1]3DO'!$B$2:$Q$121,5,FALSE)</f>
        <v>67</v>
      </c>
      <c r="H97" s="5">
        <f>VLOOKUP(B97,[1]TD!$B$2:$Q$121,11,FALSE)</f>
        <v>80</v>
      </c>
      <c r="I97" s="5">
        <f>VLOOKUP(B97,[1]PEO!$B$2:$R$121,16,FALSE)</f>
        <v>103</v>
      </c>
      <c r="J97" s="5">
        <f>VLOOKUP(B97,[1]Exp!$B$2:$Q$121,3,FALSE)</f>
        <v>84</v>
      </c>
      <c r="K97" s="5">
        <f>VLOOKUP(B97,[1]OPPG!$B$2:$Q$121,15,FALSE)</f>
        <v>77</v>
      </c>
      <c r="L97" s="5">
        <f>VLOOKUP(B97,[1]TO!$B$2:$Q$121,11,FALSE)</f>
        <v>57</v>
      </c>
      <c r="M97" s="5">
        <f>VLOOKUP(B97,'[1]3DD'!$B$2:$Q$121,5,FALSE)</f>
        <v>96</v>
      </c>
      <c r="N97" s="2">
        <f>AVERAGE(C97:M97)</f>
        <v>82.36363636363636</v>
      </c>
      <c r="O97" s="2">
        <f>(SQRT((C97*[1]Weighting!$B$2)^2+(D97*[1]Weighting!$C$2)^2+(E97*[1]Weighting!$D$2)^2+(F97*[1]Weighting!$E$2)^2+(G97*[1]Weighting!$F$2)^2+(H97*[1]Weighting!$G$2)^2+(I97*[1]Weighting!$H$2)^2+(J97*[1]Weighting!$I$2)^2+(K97*[1]Weighting!$J$2)^2+(L97*[1]Weighting!$K$2)^2+(M97*[1]Weighting!$L$2)^2))/11</f>
        <v>261.823058666701</v>
      </c>
      <c r="P97" s="6">
        <f>SUM(C97:M97)</f>
        <v>906</v>
      </c>
      <c r="Q97" s="6">
        <f>C97*[1]Weighting!$B$3+D97*[1]Weighting!$C$3+E97*[1]Weighting!$D$3+F97*[1]Weighting!$E$3+G97*[1]Weighting!$F$3+H97*[1]Weighting!$G$3+I97*[1]Weighting!$H$3+J97*[1]Weighting!$I$3+K97*[1]Weighting!$J$3+L97*[1]Weighting!$K$3+M97*[1]Weighting!$L$3</f>
        <v>8398.765432098764</v>
      </c>
      <c r="R97" s="5">
        <f>VLOOKUP([1]!Ordinal[[#This Row],[Team]],[1]!BP[#Data],16,FALSE)</f>
        <v>-78.13862141897765</v>
      </c>
      <c r="Z97" s="1">
        <v>0</v>
      </c>
    </row>
    <row r="98" spans="1:26">
      <c r="A98" s="3">
        <v>97</v>
      </c>
      <c r="B98" s="4" t="s">
        <v>93</v>
      </c>
      <c r="C98" s="5">
        <f>VLOOKUP(B98,[1]WL!$B$2:$Q$121,14,FALSE)</f>
        <v>75</v>
      </c>
      <c r="D98" s="5">
        <f>VLOOKUP(B98,[1]SOS!$AC$4:$AG$123,5,FALSE)</f>
        <v>111</v>
      </c>
      <c r="E98" s="5">
        <f>VLOOKUP(B98,[1]PED!$B$2:$R$121,16,FALSE)</f>
        <v>94</v>
      </c>
      <c r="F98" s="5">
        <f>VLOOKUP(B98,[1]RD!$B$2:$R$121,11,FALSE)</f>
        <v>60</v>
      </c>
      <c r="G98" s="5">
        <f>VLOOKUP(B98,'[1]3DO'!$B$2:$Q$121,5,FALSE)</f>
        <v>98</v>
      </c>
      <c r="H98" s="5">
        <f>VLOOKUP(B98,[1]TD!$B$2:$Q$121,11,FALSE)</f>
        <v>99</v>
      </c>
      <c r="I98" s="5">
        <f>VLOOKUP(B98,[1]PEO!$B$2:$R$121,16,FALSE)</f>
        <v>87</v>
      </c>
      <c r="J98" s="5">
        <f>VLOOKUP(B98,[1]Exp!$B$2:$Q$121,3,FALSE)</f>
        <v>53</v>
      </c>
      <c r="K98" s="5">
        <f>VLOOKUP(B98,[1]OPPG!$B$2:$Q$121,15,FALSE)</f>
        <v>111</v>
      </c>
      <c r="L98" s="5">
        <f>VLOOKUP(B98,[1]TO!$B$2:$Q$121,11,FALSE)</f>
        <v>95</v>
      </c>
      <c r="M98" s="5">
        <f>VLOOKUP(B98,'[1]3DD'!$B$2:$Q$121,5,FALSE)</f>
        <v>84</v>
      </c>
      <c r="N98" s="2">
        <f>AVERAGE(C98:M98)</f>
        <v>87.909090909090907</v>
      </c>
      <c r="O98" s="2">
        <f>(SQRT((C98*[1]Weighting!$B$2)^2+(D98*[1]Weighting!$C$2)^2+(E98*[1]Weighting!$D$2)^2+(F98*[1]Weighting!$E$2)^2+(G98*[1]Weighting!$F$2)^2+(H98*[1]Weighting!$G$2)^2+(I98*[1]Weighting!$H$2)^2+(J98*[1]Weighting!$I$2)^2+(K98*[1]Weighting!$J$2)^2+(L98*[1]Weighting!$K$2)^2+(M98*[1]Weighting!$L$2)^2))/11</f>
        <v>263.49005344502626</v>
      </c>
      <c r="P98" s="6">
        <f>SUM(C98:M98)</f>
        <v>967</v>
      </c>
      <c r="Q98" s="6">
        <f>C98*[1]Weighting!$B$3+D98*[1]Weighting!$C$3+E98*[1]Weighting!$D$3+F98*[1]Weighting!$E$3+G98*[1]Weighting!$F$3+H98*[1]Weighting!$G$3+I98*[1]Weighting!$H$3+J98*[1]Weighting!$I$3+K98*[1]Weighting!$J$3+L98*[1]Weighting!$K$3+M98*[1]Weighting!$L$3</f>
        <v>8874.0740740740748</v>
      </c>
      <c r="R98" s="5">
        <f>VLOOKUP([1]!Ordinal[[#This Row],[Team]],[1]!BP[#Data],16,FALSE)</f>
        <v>-81.573504918518992</v>
      </c>
      <c r="Z98" s="1">
        <v>0</v>
      </c>
    </row>
    <row r="99" spans="1:26">
      <c r="A99" s="3">
        <v>98</v>
      </c>
      <c r="B99" s="4" t="s">
        <v>89</v>
      </c>
      <c r="C99" s="5">
        <f>VLOOKUP(B99,[1]WL!$B$2:$Q$121,14,FALSE)</f>
        <v>88</v>
      </c>
      <c r="D99" s="5">
        <f>VLOOKUP(B99,[1]SOS!$AC$4:$AG$123,5,FALSE)</f>
        <v>63</v>
      </c>
      <c r="E99" s="5">
        <f>VLOOKUP(B99,[1]PED!$B$2:$R$121,16,FALSE)</f>
        <v>99</v>
      </c>
      <c r="F99" s="5">
        <f>VLOOKUP(B99,[1]RD!$B$2:$R$121,11,FALSE)</f>
        <v>87</v>
      </c>
      <c r="G99" s="5">
        <f>VLOOKUP(B99,'[1]3DO'!$B$2:$Q$121,5,FALSE)</f>
        <v>106</v>
      </c>
      <c r="H99" s="5">
        <f>VLOOKUP(B99,[1]TD!$B$2:$Q$121,11,FALSE)</f>
        <v>107</v>
      </c>
      <c r="I99" s="5">
        <f>VLOOKUP(B99,[1]PEO!$B$2:$R$121,16,FALSE)</f>
        <v>108</v>
      </c>
      <c r="J99" s="5">
        <f>VLOOKUP(B99,[1]Exp!$B$2:$Q$121,3,FALSE)</f>
        <v>100</v>
      </c>
      <c r="K99" s="5">
        <f>VLOOKUP(B99,[1]OPPG!$B$2:$Q$121,15,FALSE)</f>
        <v>65</v>
      </c>
      <c r="L99" s="5">
        <f>VLOOKUP(B99,[1]TO!$B$2:$Q$121,11,FALSE)</f>
        <v>80</v>
      </c>
      <c r="M99" s="5">
        <f>VLOOKUP(B99,'[1]3DD'!$B$2:$Q$121,5,FALSE)</f>
        <v>87</v>
      </c>
      <c r="N99" s="2">
        <f>AVERAGE(C99:M99)</f>
        <v>90</v>
      </c>
      <c r="O99" s="2">
        <f>(SQRT((C99*[1]Weighting!$B$2)^2+(D99*[1]Weighting!$C$2)^2+(E99*[1]Weighting!$D$2)^2+(F99*[1]Weighting!$E$2)^2+(G99*[1]Weighting!$F$2)^2+(H99*[1]Weighting!$G$2)^2+(I99*[1]Weighting!$H$2)^2+(J99*[1]Weighting!$I$2)^2+(K99*[1]Weighting!$J$2)^2+(L99*[1]Weighting!$K$2)^2+(M99*[1]Weighting!$L$2)^2))/11</f>
        <v>262.48721338397161</v>
      </c>
      <c r="P99" s="6">
        <f>SUM(C99:M99)</f>
        <v>990</v>
      </c>
      <c r="Q99" s="6">
        <f>C99*[1]Weighting!$B$3+D99*[1]Weighting!$C$3+E99*[1]Weighting!$D$3+F99*[1]Weighting!$E$3+G99*[1]Weighting!$F$3+H99*[1]Weighting!$G$3+I99*[1]Weighting!$H$3+J99*[1]Weighting!$I$3+K99*[1]Weighting!$J$3+L99*[1]Weighting!$K$3+M99*[1]Weighting!$L$3</f>
        <v>8762.9629629629617</v>
      </c>
      <c r="R99" s="5">
        <f>VLOOKUP([1]!Ordinal[[#This Row],[Team]],[1]!BP[#Data],16,FALSE)</f>
        <v>-81.859125623286175</v>
      </c>
      <c r="Z99" s="1">
        <v>0</v>
      </c>
    </row>
    <row r="100" spans="1:26">
      <c r="A100" s="3">
        <v>99</v>
      </c>
      <c r="B100" s="4" t="s">
        <v>46</v>
      </c>
      <c r="C100" s="5">
        <f>VLOOKUP(B100,[1]WL!$B$2:$Q$121,14,FALSE)</f>
        <v>88</v>
      </c>
      <c r="D100" s="5">
        <f>VLOOKUP(B100,[1]SOS!$AC$4:$AG$123,5,FALSE)</f>
        <v>47</v>
      </c>
      <c r="E100" s="5">
        <f>VLOOKUP(B100,[1]PED!$B$2:$R$121,16,FALSE)</f>
        <v>100</v>
      </c>
      <c r="F100" s="5">
        <f>VLOOKUP(B100,[1]RD!$B$2:$R$121,11,FALSE)</f>
        <v>101</v>
      </c>
      <c r="G100" s="5">
        <f>VLOOKUP(B100,'[1]3DO'!$B$2:$Q$121,5,FALSE)</f>
        <v>75</v>
      </c>
      <c r="H100" s="5">
        <f>VLOOKUP(B100,[1]TD!$B$2:$Q$121,11,FALSE)</f>
        <v>102</v>
      </c>
      <c r="I100" s="5">
        <f>VLOOKUP(B100,[1]PEO!$B$2:$R$121,16,FALSE)</f>
        <v>105</v>
      </c>
      <c r="J100" s="5">
        <f>VLOOKUP(B100,[1]Exp!$B$2:$Q$121,3,FALSE)</f>
        <v>49</v>
      </c>
      <c r="K100" s="5">
        <f>VLOOKUP(B100,[1]OPPG!$B$2:$Q$121,15,FALSE)</f>
        <v>106</v>
      </c>
      <c r="L100" s="5">
        <f>VLOOKUP(B100,[1]TO!$B$2:$Q$121,11,FALSE)</f>
        <v>74</v>
      </c>
      <c r="M100" s="5">
        <f>VLOOKUP(B100,'[1]3DD'!$B$2:$Q$121,5,FALSE)</f>
        <v>97</v>
      </c>
      <c r="N100" s="2">
        <f>AVERAGE(C100:M100)</f>
        <v>85.818181818181813</v>
      </c>
      <c r="O100" s="2">
        <f>(SQRT((C100*[1]Weighting!$B$2)^2+(D100*[1]Weighting!$C$2)^2+(E100*[1]Weighting!$D$2)^2+(F100*[1]Weighting!$E$2)^2+(G100*[1]Weighting!$F$2)^2+(H100*[1]Weighting!$G$2)^2+(I100*[1]Weighting!$H$2)^2+(J100*[1]Weighting!$I$2)^2+(K100*[1]Weighting!$J$2)^2+(L100*[1]Weighting!$K$2)^2+(M100*[1]Weighting!$L$2)^2))/11</f>
        <v>254.83944062069313</v>
      </c>
      <c r="P100" s="6">
        <f>SUM(C100:M100)</f>
        <v>944</v>
      </c>
      <c r="Q100" s="6">
        <f>C100*[1]Weighting!$B$3+D100*[1]Weighting!$C$3+E100*[1]Weighting!$D$3+F100*[1]Weighting!$E$3+G100*[1]Weighting!$F$3+H100*[1]Weighting!$G$3+I100*[1]Weighting!$H$3+J100*[1]Weighting!$I$3+K100*[1]Weighting!$J$3+L100*[1]Weighting!$K$3+M100*[1]Weighting!$L$3</f>
        <v>8441.9753086419732</v>
      </c>
      <c r="R100" s="5">
        <f>VLOOKUP([1]!Ordinal[[#This Row],[Team]],[1]!BP[#Data],16,FALSE)</f>
        <v>-82.535015491421674</v>
      </c>
      <c r="Z100" s="1">
        <v>0</v>
      </c>
    </row>
    <row r="101" spans="1:26">
      <c r="A101" s="3">
        <v>100</v>
      </c>
      <c r="B101" s="4" t="s">
        <v>114</v>
      </c>
      <c r="C101" s="5">
        <f>VLOOKUP(B101,[1]WL!$B$2:$Q$121,14,FALSE)</f>
        <v>88</v>
      </c>
      <c r="D101" s="5">
        <f>VLOOKUP(B101,[1]SOS!$AC$4:$AG$123,5,FALSE)</f>
        <v>3</v>
      </c>
      <c r="E101" s="5">
        <f>VLOOKUP(B101,[1]PED!$B$2:$R$121,16,FALSE)</f>
        <v>84</v>
      </c>
      <c r="F101" s="5">
        <f>VLOOKUP(B101,[1]RD!$B$2:$R$121,11,FALSE)</f>
        <v>117</v>
      </c>
      <c r="G101" s="5">
        <f>VLOOKUP(B101,'[1]3DO'!$B$2:$Q$121,5,FALSE)</f>
        <v>118</v>
      </c>
      <c r="H101" s="5">
        <f>VLOOKUP(B101,[1]TD!$B$2:$Q$121,11,FALSE)</f>
        <v>116</v>
      </c>
      <c r="I101" s="5">
        <f>VLOOKUP(B101,[1]PEO!$B$2:$R$121,16,FALSE)</f>
        <v>57</v>
      </c>
      <c r="J101" s="5">
        <f>VLOOKUP(B101,[1]Exp!$B$2:$Q$121,3,FALSE)</f>
        <v>26</v>
      </c>
      <c r="K101" s="5">
        <f>VLOOKUP(B101,[1]OPPG!$B$2:$Q$121,15,FALSE)</f>
        <v>97</v>
      </c>
      <c r="L101" s="5">
        <f>VLOOKUP(B101,[1]TO!$B$2:$Q$121,11,FALSE)</f>
        <v>120</v>
      </c>
      <c r="M101" s="5">
        <f>VLOOKUP(B101,'[1]3DD'!$B$2:$Q$121,5,FALSE)</f>
        <v>76</v>
      </c>
      <c r="N101" s="2">
        <f>AVERAGE(C101:M101)</f>
        <v>82</v>
      </c>
      <c r="O101" s="2">
        <f>(SQRT((C101*[1]Weighting!$B$2)^2+(D101*[1]Weighting!$C$2)^2+(E101*[1]Weighting!$D$2)^2+(F101*[1]Weighting!$E$2)^2+(G101*[1]Weighting!$F$2)^2+(H101*[1]Weighting!$G$2)^2+(I101*[1]Weighting!$H$2)^2+(J101*[1]Weighting!$I$2)^2+(K101*[1]Weighting!$J$2)^2+(L101*[1]Weighting!$K$2)^2+(M101*[1]Weighting!$L$2)^2))/11</f>
        <v>252.02700563679267</v>
      </c>
      <c r="P101" s="6">
        <f>SUM(C101:M101)</f>
        <v>902</v>
      </c>
      <c r="Q101" s="6">
        <f>C101*[1]Weighting!$B$3+D101*[1]Weighting!$C$3+E101*[1]Weighting!$D$3+F101*[1]Weighting!$E$3+G101*[1]Weighting!$F$3+H101*[1]Weighting!$G$3+I101*[1]Weighting!$H$3+J101*[1]Weighting!$I$3+K101*[1]Weighting!$J$3+L101*[1]Weighting!$K$3+M101*[1]Weighting!$L$3</f>
        <v>7840.7407407407418</v>
      </c>
      <c r="R101" s="5">
        <f>VLOOKUP([1]!Ordinal[[#This Row],[Team]],[1]!BP[#Data],16,FALSE)</f>
        <v>-83.526707980488467</v>
      </c>
      <c r="Z101" s="1">
        <v>0</v>
      </c>
    </row>
    <row r="102" spans="1:26">
      <c r="A102" s="3">
        <v>101</v>
      </c>
      <c r="B102" s="4" t="s">
        <v>134</v>
      </c>
      <c r="C102" s="5">
        <f>VLOOKUP(B102,[1]WL!$B$2:$Q$121,14,FALSE)</f>
        <v>88</v>
      </c>
      <c r="D102" s="5">
        <f>VLOOKUP(B102,[1]SOS!$AC$4:$AG$123,5,FALSE)</f>
        <v>68</v>
      </c>
      <c r="E102" s="5">
        <f>VLOOKUP(B102,[1]PED!$B$2:$R$121,16,FALSE)</f>
        <v>93</v>
      </c>
      <c r="F102" s="5">
        <f>VLOOKUP(B102,[1]RD!$B$2:$R$121,11,FALSE)</f>
        <v>81</v>
      </c>
      <c r="G102" s="5">
        <f>VLOOKUP(B102,'[1]3DO'!$B$2:$Q$121,5,FALSE)</f>
        <v>113</v>
      </c>
      <c r="H102" s="5">
        <f>VLOOKUP(B102,[1]TD!$B$2:$Q$121,11,FALSE)</f>
        <v>91</v>
      </c>
      <c r="I102" s="5">
        <f>VLOOKUP(B102,[1]PEO!$B$2:$R$121,16,FALSE)</f>
        <v>115</v>
      </c>
      <c r="J102" s="5">
        <f>VLOOKUP(B102,[1]Exp!$B$2:$Q$121,3,FALSE)</f>
        <v>53</v>
      </c>
      <c r="K102" s="5">
        <f>VLOOKUP(B102,[1]OPPG!$B$2:$Q$121,15,FALSE)</f>
        <v>82</v>
      </c>
      <c r="L102" s="5">
        <f>VLOOKUP(B102,[1]TO!$B$2:$Q$121,11,FALSE)</f>
        <v>104</v>
      </c>
      <c r="M102" s="5">
        <f>VLOOKUP(B102,'[1]3DD'!$B$2:$Q$121,5,FALSE)</f>
        <v>105</v>
      </c>
      <c r="N102" s="2">
        <f>AVERAGE(C102:M102)</f>
        <v>90.272727272727266</v>
      </c>
      <c r="O102" s="2">
        <f>(SQRT((C102*[1]Weighting!$B$2)^2+(D102*[1]Weighting!$C$2)^2+(E102*[1]Weighting!$D$2)^2+(F102*[1]Weighting!$E$2)^2+(G102*[1]Weighting!$F$2)^2+(H102*[1]Weighting!$G$2)^2+(I102*[1]Weighting!$H$2)^2+(J102*[1]Weighting!$I$2)^2+(K102*[1]Weighting!$J$2)^2+(L102*[1]Weighting!$K$2)^2+(M102*[1]Weighting!$L$2)^2))/11</f>
        <v>263.01022825222839</v>
      </c>
      <c r="P102" s="6">
        <f>SUM(C102:M102)</f>
        <v>993</v>
      </c>
      <c r="Q102" s="6">
        <f>C102*[1]Weighting!$B$3+D102*[1]Weighting!$C$3+E102*[1]Weighting!$D$3+F102*[1]Weighting!$E$3+G102*[1]Weighting!$F$3+H102*[1]Weighting!$G$3+I102*[1]Weighting!$H$3+J102*[1]Weighting!$I$3+K102*[1]Weighting!$J$3+L102*[1]Weighting!$K$3+M102*[1]Weighting!$L$3</f>
        <v>8859.2592592592591</v>
      </c>
      <c r="R102" s="5">
        <f>VLOOKUP([1]!Ordinal[[#This Row],[Team]],[1]!BP[#Data],16,FALSE)</f>
        <v>-86.066214959382336</v>
      </c>
      <c r="Z102" s="1">
        <v>0</v>
      </c>
    </row>
    <row r="103" spans="1:26">
      <c r="A103" s="3">
        <v>102</v>
      </c>
      <c r="B103" s="4" t="s">
        <v>125</v>
      </c>
      <c r="C103" s="5">
        <f>VLOOKUP(B103,[1]WL!$B$2:$Q$121,14,FALSE)</f>
        <v>101</v>
      </c>
      <c r="D103" s="5">
        <f>VLOOKUP(B103,[1]SOS!$AC$4:$AG$123,5,FALSE)</f>
        <v>9</v>
      </c>
      <c r="E103" s="5">
        <f>VLOOKUP(B103,[1]PED!$B$2:$R$121,16,FALSE)</f>
        <v>91</v>
      </c>
      <c r="F103" s="5">
        <f>VLOOKUP(B103,[1]RD!$B$2:$R$121,11,FALSE)</f>
        <v>105</v>
      </c>
      <c r="G103" s="5">
        <f>VLOOKUP(B103,'[1]3DO'!$B$2:$Q$121,5,FALSE)</f>
        <v>103</v>
      </c>
      <c r="H103" s="5">
        <f>VLOOKUP(B103,[1]TD!$B$2:$Q$121,11,FALSE)</f>
        <v>84</v>
      </c>
      <c r="I103" s="5">
        <f>VLOOKUP(B103,[1]PEO!$B$2:$R$121,16,FALSE)</f>
        <v>72</v>
      </c>
      <c r="J103" s="5">
        <f>VLOOKUP(B103,[1]Exp!$B$2:$Q$121,3,FALSE)</f>
        <v>22</v>
      </c>
      <c r="K103" s="5">
        <f>VLOOKUP(B103,[1]OPPG!$B$2:$Q$121,15,FALSE)</f>
        <v>106</v>
      </c>
      <c r="L103" s="5">
        <f>VLOOKUP(B103,[1]TO!$B$2:$Q$121,11,FALSE)</f>
        <v>112</v>
      </c>
      <c r="M103" s="5">
        <f>VLOOKUP(B103,'[1]3DD'!$B$2:$Q$121,5,FALSE)</f>
        <v>81</v>
      </c>
      <c r="N103" s="2">
        <f>AVERAGE(C103:M103)</f>
        <v>80.545454545454547</v>
      </c>
      <c r="O103" s="2">
        <f>(SQRT((C103*[1]Weighting!$B$2)^2+(D103*[1]Weighting!$C$2)^2+(E103*[1]Weighting!$D$2)^2+(F103*[1]Weighting!$E$2)^2+(G103*[1]Weighting!$F$2)^2+(H103*[1]Weighting!$G$2)^2+(I103*[1]Weighting!$H$2)^2+(J103*[1]Weighting!$I$2)^2+(K103*[1]Weighting!$J$2)^2+(L103*[1]Weighting!$K$2)^2+(M103*[1]Weighting!$L$2)^2))/11</f>
        <v>270.16262320166828</v>
      </c>
      <c r="P103" s="6">
        <f>SUM(C103:M103)</f>
        <v>886</v>
      </c>
      <c r="Q103" s="6">
        <f>C103*[1]Weighting!$B$3+D103*[1]Weighting!$C$3+E103*[1]Weighting!$D$3+F103*[1]Weighting!$E$3+G103*[1]Weighting!$F$3+H103*[1]Weighting!$G$3+I103*[1]Weighting!$H$3+J103*[1]Weighting!$I$3+K103*[1]Weighting!$J$3+L103*[1]Weighting!$K$3+M103*[1]Weighting!$L$3</f>
        <v>8058.0246913580231</v>
      </c>
      <c r="R103" s="5">
        <f>VLOOKUP([1]!Ordinal[[#This Row],[Team]],[1]!BP[#Data],16,FALSE)</f>
        <v>-87.958632603568688</v>
      </c>
      <c r="Z103" s="1">
        <v>0</v>
      </c>
    </row>
    <row r="104" spans="1:26">
      <c r="A104" s="3">
        <v>103</v>
      </c>
      <c r="B104" s="4" t="s">
        <v>113</v>
      </c>
      <c r="C104" s="5">
        <f>VLOOKUP(B104,[1]WL!$B$2:$Q$121,14,FALSE)</f>
        <v>101</v>
      </c>
      <c r="D104" s="5">
        <f>VLOOKUP(B104,[1]SOS!$AC$4:$AG$123,5,FALSE)</f>
        <v>117</v>
      </c>
      <c r="E104" s="5">
        <f>VLOOKUP(B104,[1]PED!$B$2:$R$121,16,FALSE)</f>
        <v>77</v>
      </c>
      <c r="F104" s="5">
        <f>VLOOKUP(B104,[1]RD!$B$2:$R$121,11,FALSE)</f>
        <v>71</v>
      </c>
      <c r="G104" s="5">
        <f>VLOOKUP(B104,'[1]3DO'!$B$2:$Q$121,5,FALSE)</f>
        <v>37</v>
      </c>
      <c r="H104" s="5">
        <f>VLOOKUP(B104,[1]TD!$B$2:$Q$121,11,FALSE)</f>
        <v>59</v>
      </c>
      <c r="I104" s="5">
        <f>VLOOKUP(B104,[1]PEO!$B$2:$R$121,16,FALSE)</f>
        <v>78</v>
      </c>
      <c r="J104" s="5">
        <f>VLOOKUP(B104,[1]Exp!$B$2:$Q$121,3,FALSE)</f>
        <v>72</v>
      </c>
      <c r="K104" s="5">
        <f>VLOOKUP(B104,[1]OPPG!$B$2:$Q$121,15,FALSE)</f>
        <v>74</v>
      </c>
      <c r="L104" s="5">
        <f>VLOOKUP(B104,[1]TO!$B$2:$Q$121,11,FALSE)</f>
        <v>72</v>
      </c>
      <c r="M104" s="5">
        <f>VLOOKUP(B104,'[1]3DD'!$B$2:$Q$121,5,FALSE)</f>
        <v>36</v>
      </c>
      <c r="N104" s="2">
        <f>AVERAGE(C104:M104)</f>
        <v>72.181818181818187</v>
      </c>
      <c r="O104" s="2">
        <f>(SQRT((C104*[1]Weighting!$B$2)^2+(D104*[1]Weighting!$C$2)^2+(E104*[1]Weighting!$D$2)^2+(F104*[1]Weighting!$E$2)^2+(G104*[1]Weighting!$F$2)^2+(H104*[1]Weighting!$G$2)^2+(I104*[1]Weighting!$H$2)^2+(J104*[1]Weighting!$I$2)^2+(K104*[1]Weighting!$J$2)^2+(L104*[1]Weighting!$K$2)^2+(M104*[1]Weighting!$L$2)^2))/11</f>
        <v>297.01456680197015</v>
      </c>
      <c r="P104" s="6">
        <f>SUM(C104:M104)</f>
        <v>794</v>
      </c>
      <c r="Q104" s="6">
        <f>C104*[1]Weighting!$B$3+D104*[1]Weighting!$C$3+E104*[1]Weighting!$D$3+F104*[1]Weighting!$E$3+G104*[1]Weighting!$F$3+H104*[1]Weighting!$G$3+I104*[1]Weighting!$H$3+J104*[1]Weighting!$I$3+K104*[1]Weighting!$J$3+L104*[1]Weighting!$K$3+M104*[1]Weighting!$L$3</f>
        <v>8575.308641975309</v>
      </c>
      <c r="R104" s="5">
        <f>VLOOKUP([1]!Ordinal[[#This Row],[Team]],[1]!BP[#Data],16,FALSE)</f>
        <v>-92.332364732442201</v>
      </c>
      <c r="Z104" s="1">
        <v>0</v>
      </c>
    </row>
    <row r="105" spans="1:26">
      <c r="A105" s="3">
        <v>104</v>
      </c>
      <c r="B105" s="4" t="s">
        <v>95</v>
      </c>
      <c r="C105" s="5">
        <f>VLOOKUP(B105,[1]WL!$B$2:$Q$121,14,FALSE)</f>
        <v>97</v>
      </c>
      <c r="D105" s="5">
        <f>VLOOKUP(B105,[1]SOS!$AC$4:$AG$123,5,FALSE)</f>
        <v>29</v>
      </c>
      <c r="E105" s="5">
        <f>VLOOKUP(B105,[1]PED!$B$2:$R$121,16,FALSE)</f>
        <v>104</v>
      </c>
      <c r="F105" s="5">
        <f>VLOOKUP(B105,[1]RD!$B$2:$R$121,11,FALSE)</f>
        <v>86</v>
      </c>
      <c r="G105" s="5">
        <f>VLOOKUP(B105,'[1]3DO'!$B$2:$Q$121,5,FALSE)</f>
        <v>92</v>
      </c>
      <c r="H105" s="5">
        <f>VLOOKUP(B105,[1]TD!$B$2:$Q$121,11,FALSE)</f>
        <v>96</v>
      </c>
      <c r="I105" s="5">
        <f>VLOOKUP(B105,[1]PEO!$B$2:$R$121,16,FALSE)</f>
        <v>94</v>
      </c>
      <c r="J105" s="5">
        <f>VLOOKUP(B105,[1]Exp!$B$2:$Q$121,3,FALSE)</f>
        <v>53</v>
      </c>
      <c r="K105" s="5">
        <f>VLOOKUP(B105,[1]OPPG!$B$2:$Q$121,15,FALSE)</f>
        <v>108</v>
      </c>
      <c r="L105" s="5">
        <f>VLOOKUP(B105,[1]TO!$B$2:$Q$121,11,FALSE)</f>
        <v>106</v>
      </c>
      <c r="M105" s="5">
        <f>VLOOKUP(B105,'[1]3DD'!$B$2:$Q$121,5,FALSE)</f>
        <v>95</v>
      </c>
      <c r="N105" s="2">
        <f>AVERAGE(C105:M105)</f>
        <v>87.272727272727266</v>
      </c>
      <c r="O105" s="2">
        <f>(SQRT((C105*[1]Weighting!$B$2)^2+(D105*[1]Weighting!$C$2)^2+(E105*[1]Weighting!$D$2)^2+(F105*[1]Weighting!$E$2)^2+(G105*[1]Weighting!$F$2)^2+(H105*[1]Weighting!$G$2)^2+(I105*[1]Weighting!$H$2)^2+(J105*[1]Weighting!$I$2)^2+(K105*[1]Weighting!$J$2)^2+(L105*[1]Weighting!$K$2)^2+(M105*[1]Weighting!$L$2)^2))/11</f>
        <v>265.75398739846185</v>
      </c>
      <c r="P105" s="6">
        <f>SUM(C105:M105)</f>
        <v>960</v>
      </c>
      <c r="Q105" s="6">
        <f>C105*[1]Weighting!$B$3+D105*[1]Weighting!$C$3+E105*[1]Weighting!$D$3+F105*[1]Weighting!$E$3+G105*[1]Weighting!$F$3+H105*[1]Weighting!$G$3+I105*[1]Weighting!$H$3+J105*[1]Weighting!$I$3+K105*[1]Weighting!$J$3+L105*[1]Weighting!$K$3+M105*[1]Weighting!$L$3</f>
        <v>8401.2345679012342</v>
      </c>
      <c r="R105" s="5">
        <f>VLOOKUP([1]!Ordinal[[#This Row],[Team]],[1]!BP[#Data],16,FALSE)</f>
        <v>-94.932164620805153</v>
      </c>
      <c r="Z105" s="1">
        <v>0</v>
      </c>
    </row>
    <row r="106" spans="1:26">
      <c r="A106" s="3">
        <v>105</v>
      </c>
      <c r="B106" s="4" t="s">
        <v>126</v>
      </c>
      <c r="C106" s="5">
        <f>VLOOKUP(B106,[1]WL!$B$2:$Q$121,14,FALSE)</f>
        <v>97</v>
      </c>
      <c r="D106" s="5">
        <f>VLOOKUP(B106,[1]SOS!$AC$4:$AG$123,5,FALSE)</f>
        <v>73</v>
      </c>
      <c r="E106" s="5">
        <f>VLOOKUP(B106,[1]PED!$B$2:$R$121,16,FALSE)</f>
        <v>108</v>
      </c>
      <c r="F106" s="5">
        <f>VLOOKUP(B106,[1]RD!$B$2:$R$121,11,FALSE)</f>
        <v>64</v>
      </c>
      <c r="G106" s="5">
        <f>VLOOKUP(B106,'[1]3DO'!$B$2:$Q$121,5,FALSE)</f>
        <v>86</v>
      </c>
      <c r="H106" s="5">
        <f>VLOOKUP(B106,[1]TD!$B$2:$Q$121,11,FALSE)</f>
        <v>86</v>
      </c>
      <c r="I106" s="5">
        <f>VLOOKUP(B106,[1]PEO!$B$2:$R$121,16,FALSE)</f>
        <v>104</v>
      </c>
      <c r="J106" s="5">
        <f>VLOOKUP(B106,[1]Exp!$B$2:$Q$121,3,FALSE)</f>
        <v>105</v>
      </c>
      <c r="K106" s="5">
        <f>VLOOKUP(B106,[1]OPPG!$B$2:$Q$121,15,FALSE)</f>
        <v>104</v>
      </c>
      <c r="L106" s="5">
        <f>VLOOKUP(B106,[1]TO!$B$2:$Q$121,11,FALSE)</f>
        <v>47</v>
      </c>
      <c r="M106" s="5">
        <f>VLOOKUP(B106,'[1]3DD'!$B$2:$Q$121,5,FALSE)</f>
        <v>41</v>
      </c>
      <c r="N106" s="2">
        <f>AVERAGE(C106:M106)</f>
        <v>83.181818181818187</v>
      </c>
      <c r="O106" s="2">
        <f>(SQRT((C106*[1]Weighting!$B$2)^2+(D106*[1]Weighting!$C$2)^2+(E106*[1]Weighting!$D$2)^2+(F106*[1]Weighting!$E$2)^2+(G106*[1]Weighting!$F$2)^2+(H106*[1]Weighting!$G$2)^2+(I106*[1]Weighting!$H$2)^2+(J106*[1]Weighting!$I$2)^2+(K106*[1]Weighting!$J$2)^2+(L106*[1]Weighting!$K$2)^2+(M106*[1]Weighting!$L$2)^2))/11</f>
        <v>277.13855173812277</v>
      </c>
      <c r="P106" s="6">
        <f>SUM(C106:M106)</f>
        <v>915</v>
      </c>
      <c r="Q106" s="6">
        <f>C106*[1]Weighting!$B$3+D106*[1]Weighting!$C$3+E106*[1]Weighting!$D$3+F106*[1]Weighting!$E$3+G106*[1]Weighting!$F$3+H106*[1]Weighting!$G$3+I106*[1]Weighting!$H$3+J106*[1]Weighting!$I$3+K106*[1]Weighting!$J$3+L106*[1]Weighting!$K$3+M106*[1]Weighting!$L$3</f>
        <v>8751.8518518518522</v>
      </c>
      <c r="R106" s="5">
        <f>VLOOKUP([1]!Ordinal[[#This Row],[Team]],[1]!BP[#Data],16,FALSE)</f>
        <v>-95.274451839694052</v>
      </c>
      <c r="Z106" s="1">
        <v>0</v>
      </c>
    </row>
    <row r="107" spans="1:26">
      <c r="A107" s="3">
        <v>106</v>
      </c>
      <c r="B107" s="4" t="s">
        <v>129</v>
      </c>
      <c r="C107" s="5">
        <f>VLOOKUP(B107,[1]WL!$B$2:$Q$121,14,FALSE)</f>
        <v>97</v>
      </c>
      <c r="D107" s="5">
        <f>VLOOKUP(B107,[1]SOS!$AC$4:$AG$123,5,FALSE)</f>
        <v>103</v>
      </c>
      <c r="E107" s="5">
        <f>VLOOKUP(B107,[1]PED!$B$2:$R$121,16,FALSE)</f>
        <v>81</v>
      </c>
      <c r="F107" s="5">
        <f>VLOOKUP(B107,[1]RD!$B$2:$R$121,11,FALSE)</f>
        <v>108</v>
      </c>
      <c r="G107" s="5">
        <f>VLOOKUP(B107,'[1]3DO'!$B$2:$Q$121,5,FALSE)</f>
        <v>91</v>
      </c>
      <c r="H107" s="5">
        <f>VLOOKUP(B107,[1]TD!$B$2:$Q$121,11,FALSE)</f>
        <v>77</v>
      </c>
      <c r="I107" s="5">
        <f>VLOOKUP(B107,[1]PEO!$B$2:$R$121,16,FALSE)</f>
        <v>61</v>
      </c>
      <c r="J107" s="5">
        <f>VLOOKUP(B107,[1]Exp!$B$2:$Q$121,3,FALSE)</f>
        <v>6</v>
      </c>
      <c r="K107" s="5">
        <f>VLOOKUP(B107,[1]OPPG!$B$2:$Q$121,15,FALSE)</f>
        <v>72</v>
      </c>
      <c r="L107" s="5">
        <f>VLOOKUP(B107,[1]TO!$B$2:$Q$121,11,FALSE)</f>
        <v>108</v>
      </c>
      <c r="M107" s="5">
        <f>VLOOKUP(B107,'[1]3DD'!$B$2:$Q$121,5,FALSE)</f>
        <v>48</v>
      </c>
      <c r="N107" s="2">
        <f>AVERAGE(C107:M107)</f>
        <v>77.454545454545453</v>
      </c>
      <c r="O107" s="2">
        <f>(SQRT((C107*[1]Weighting!$B$2)^2+(D107*[1]Weighting!$C$2)^2+(E107*[1]Weighting!$D$2)^2+(F107*[1]Weighting!$E$2)^2+(G107*[1]Weighting!$F$2)^2+(H107*[1]Weighting!$G$2)^2+(I107*[1]Weighting!$H$2)^2+(J107*[1]Weighting!$I$2)^2+(K107*[1]Weighting!$J$2)^2+(L107*[1]Weighting!$K$2)^2+(M107*[1]Weighting!$L$2)^2))/11</f>
        <v>292.51603049948147</v>
      </c>
      <c r="P107" s="6">
        <f>SUM(C107:M107)</f>
        <v>852</v>
      </c>
      <c r="Q107" s="6">
        <f>C107*[1]Weighting!$B$3+D107*[1]Weighting!$C$3+E107*[1]Weighting!$D$3+F107*[1]Weighting!$E$3+G107*[1]Weighting!$F$3+H107*[1]Weighting!$G$3+I107*[1]Weighting!$H$3+J107*[1]Weighting!$I$3+K107*[1]Weighting!$J$3+L107*[1]Weighting!$K$3+M107*[1]Weighting!$L$3</f>
        <v>9193.8271604938236</v>
      </c>
      <c r="R107" s="5">
        <f>VLOOKUP([1]!Ordinal[[#This Row],[Team]],[1]!BP[#Data],16,FALSE)</f>
        <v>-101.44745829763107</v>
      </c>
      <c r="Z107" s="1">
        <v>0</v>
      </c>
    </row>
    <row r="108" spans="1:26">
      <c r="A108" s="3">
        <v>107</v>
      </c>
      <c r="B108" s="4" t="s">
        <v>105</v>
      </c>
      <c r="C108" s="5">
        <f>VLOOKUP(B108,[1]WL!$B$2:$Q$121,14,FALSE)</f>
        <v>97</v>
      </c>
      <c r="D108" s="5">
        <f>VLOOKUP(B108,[1]SOS!$AC$4:$AG$123,5,FALSE)</f>
        <v>64</v>
      </c>
      <c r="E108" s="5">
        <f>VLOOKUP(B108,[1]PED!$B$2:$R$121,16,FALSE)</f>
        <v>105</v>
      </c>
      <c r="F108" s="5">
        <f>VLOOKUP(B108,[1]RD!$B$2:$R$121,11,FALSE)</f>
        <v>107</v>
      </c>
      <c r="G108" s="5">
        <f>VLOOKUP(B108,'[1]3DO'!$B$2:$Q$121,5,FALSE)</f>
        <v>68</v>
      </c>
      <c r="H108" s="5">
        <f>VLOOKUP(B108,[1]TD!$B$2:$Q$121,11,FALSE)</f>
        <v>105</v>
      </c>
      <c r="I108" s="5">
        <f>VLOOKUP(B108,[1]PEO!$B$2:$R$121,16,FALSE)</f>
        <v>69</v>
      </c>
      <c r="J108" s="5">
        <f>VLOOKUP(B108,[1]Exp!$B$2:$Q$121,3,FALSE)</f>
        <v>21</v>
      </c>
      <c r="K108" s="5">
        <f>VLOOKUP(B108,[1]OPPG!$B$2:$Q$121,15,FALSE)</f>
        <v>115</v>
      </c>
      <c r="L108" s="5">
        <f>VLOOKUP(B108,[1]TO!$B$2:$Q$121,11,FALSE)</f>
        <v>36</v>
      </c>
      <c r="M108" s="5">
        <f>VLOOKUP(B108,'[1]3DD'!$B$2:$Q$121,5,FALSE)</f>
        <v>69</v>
      </c>
      <c r="N108" s="2">
        <f>AVERAGE(C108:M108)</f>
        <v>77.818181818181813</v>
      </c>
      <c r="O108" s="2">
        <f>(SQRT((C108*[1]Weighting!$B$2)^2+(D108*[1]Weighting!$C$2)^2+(E108*[1]Weighting!$D$2)^2+(F108*[1]Weighting!$E$2)^2+(G108*[1]Weighting!$F$2)^2+(H108*[1]Weighting!$G$2)^2+(I108*[1]Weighting!$H$2)^2+(J108*[1]Weighting!$I$2)^2+(K108*[1]Weighting!$J$2)^2+(L108*[1]Weighting!$K$2)^2+(M108*[1]Weighting!$L$2)^2))/11</f>
        <v>277.22737333987357</v>
      </c>
      <c r="P108" s="6">
        <f>SUM(C108:M108)</f>
        <v>856</v>
      </c>
      <c r="Q108" s="6">
        <f>C108*[1]Weighting!$B$3+D108*[1]Weighting!$C$3+E108*[1]Weighting!$D$3+F108*[1]Weighting!$E$3+G108*[1]Weighting!$F$3+H108*[1]Weighting!$G$3+I108*[1]Weighting!$H$3+J108*[1]Weighting!$I$3+K108*[1]Weighting!$J$3+L108*[1]Weighting!$K$3+M108*[1]Weighting!$L$3</f>
        <v>8793.8271604938236</v>
      </c>
      <c r="R108" s="5">
        <f>VLOOKUP([1]!Ordinal[[#This Row],[Team]],[1]!BP[#Data],16,FALSE)</f>
        <v>-105.38081464943238</v>
      </c>
      <c r="Z108" s="1">
        <v>0</v>
      </c>
    </row>
    <row r="109" spans="1:26">
      <c r="A109" s="3">
        <v>108</v>
      </c>
      <c r="B109" s="4" t="s">
        <v>132</v>
      </c>
      <c r="C109" s="5">
        <f>VLOOKUP(B109,[1]WL!$B$2:$Q$121,14,FALSE)</f>
        <v>101</v>
      </c>
      <c r="D109" s="5">
        <f>VLOOKUP(B109,[1]SOS!$AC$4:$AG$123,5,FALSE)</f>
        <v>5</v>
      </c>
      <c r="E109" s="5">
        <f>VLOOKUP(B109,[1]PED!$B$2:$R$121,16,FALSE)</f>
        <v>85</v>
      </c>
      <c r="F109" s="5">
        <f>VLOOKUP(B109,[1]RD!$B$2:$R$121,11,FALSE)</f>
        <v>104</v>
      </c>
      <c r="G109" s="5">
        <f>VLOOKUP(B109,'[1]3DO'!$B$2:$Q$121,5,FALSE)</f>
        <v>120</v>
      </c>
      <c r="H109" s="5">
        <f>VLOOKUP(B109,[1]TD!$B$2:$Q$121,11,FALSE)</f>
        <v>110</v>
      </c>
      <c r="I109" s="5">
        <f>VLOOKUP(B109,[1]PEO!$B$2:$R$121,16,FALSE)</f>
        <v>101</v>
      </c>
      <c r="J109" s="5">
        <f>VLOOKUP(B109,[1]Exp!$B$2:$Q$121,3,FALSE)</f>
        <v>10</v>
      </c>
      <c r="K109" s="5">
        <f>VLOOKUP(B109,[1]OPPG!$B$2:$Q$121,15,FALSE)</f>
        <v>100</v>
      </c>
      <c r="L109" s="5">
        <f>VLOOKUP(B109,[1]TO!$B$2:$Q$121,11,FALSE)</f>
        <v>116</v>
      </c>
      <c r="M109" s="5">
        <f>VLOOKUP(B109,'[1]3DD'!$B$2:$Q$121,5,FALSE)</f>
        <v>112</v>
      </c>
      <c r="N109" s="2">
        <f>AVERAGE(C109:M109)</f>
        <v>87.63636363636364</v>
      </c>
      <c r="O109" s="2">
        <f>(SQRT((C109*[1]Weighting!$B$2)^2+(D109*[1]Weighting!$C$2)^2+(E109*[1]Weighting!$D$2)^2+(F109*[1]Weighting!$E$2)^2+(G109*[1]Weighting!$F$2)^2+(H109*[1]Weighting!$G$2)^2+(I109*[1]Weighting!$H$2)^2+(J109*[1]Weighting!$I$2)^2+(K109*[1]Weighting!$J$2)^2+(L109*[1]Weighting!$K$2)^2+(M109*[1]Weighting!$L$2)^2))/11</f>
        <v>275.910094351927</v>
      </c>
      <c r="P109" s="6">
        <f>SUM(C109:M109)</f>
        <v>964</v>
      </c>
      <c r="Q109" s="6">
        <f>C109*[1]Weighting!$B$3+D109*[1]Weighting!$C$3+E109*[1]Weighting!$D$3+F109*[1]Weighting!$E$3+G109*[1]Weighting!$F$3+H109*[1]Weighting!$G$3+I109*[1]Weighting!$H$3+J109*[1]Weighting!$I$3+K109*[1]Weighting!$J$3+L109*[1]Weighting!$K$3+M109*[1]Weighting!$L$3</f>
        <v>8451.8518518518504</v>
      </c>
      <c r="R109" s="5">
        <f>VLOOKUP([1]!Ordinal[[#This Row],[Team]],[1]!BP[#Data],16,FALSE)</f>
        <v>-107.06132215749774</v>
      </c>
      <c r="Z109" s="1">
        <v>0</v>
      </c>
    </row>
    <row r="110" spans="1:26">
      <c r="A110" s="3">
        <v>109</v>
      </c>
      <c r="B110" s="4" t="s">
        <v>78</v>
      </c>
      <c r="C110" s="5">
        <f>VLOOKUP(B110,[1]WL!$B$2:$Q$121,14,FALSE)</f>
        <v>101</v>
      </c>
      <c r="D110" s="5">
        <f>VLOOKUP(B110,[1]SOS!$AC$4:$AG$123,5,FALSE)</f>
        <v>70</v>
      </c>
      <c r="E110" s="5">
        <f>VLOOKUP(B110,[1]PED!$B$2:$R$121,16,FALSE)</f>
        <v>118</v>
      </c>
      <c r="F110" s="5">
        <f>VLOOKUP(B110,[1]RD!$B$2:$R$121,11,FALSE)</f>
        <v>100</v>
      </c>
      <c r="G110" s="5">
        <f>VLOOKUP(B110,'[1]3DO'!$B$2:$Q$121,5,FALSE)</f>
        <v>56</v>
      </c>
      <c r="H110" s="5">
        <f>VLOOKUP(B110,[1]TD!$B$2:$Q$121,11,FALSE)</f>
        <v>95</v>
      </c>
      <c r="I110" s="5">
        <f>VLOOKUP(B110,[1]PEO!$B$2:$R$121,16,FALSE)</f>
        <v>28</v>
      </c>
      <c r="J110" s="5">
        <f>VLOOKUP(B110,[1]Exp!$B$2:$Q$121,3,FALSE)</f>
        <v>112</v>
      </c>
      <c r="K110" s="5">
        <f>VLOOKUP(B110,[1]OPPG!$B$2:$Q$121,15,FALSE)</f>
        <v>102</v>
      </c>
      <c r="L110" s="5">
        <f>VLOOKUP(B110,[1]TO!$B$2:$Q$121,11,FALSE)</f>
        <v>53</v>
      </c>
      <c r="M110" s="5">
        <f>VLOOKUP(B110,'[1]3DD'!$B$2:$Q$121,5,FALSE)</f>
        <v>115</v>
      </c>
      <c r="N110" s="2">
        <f>AVERAGE(C110:M110)</f>
        <v>86.36363636363636</v>
      </c>
      <c r="O110" s="2">
        <f>(SQRT((C110*[1]Weighting!$B$2)^2+(D110*[1]Weighting!$C$2)^2+(E110*[1]Weighting!$D$2)^2+(F110*[1]Weighting!$E$2)^2+(G110*[1]Weighting!$F$2)^2+(H110*[1]Weighting!$G$2)^2+(I110*[1]Weighting!$H$2)^2+(J110*[1]Weighting!$I$2)^2+(K110*[1]Weighting!$J$2)^2+(L110*[1]Weighting!$K$2)^2+(M110*[1]Weighting!$L$2)^2))/11</f>
        <v>285.49261471682809</v>
      </c>
      <c r="P110" s="6">
        <f>SUM(C110:M110)</f>
        <v>950</v>
      </c>
      <c r="Q110" s="6">
        <f>C110*[1]Weighting!$B$3+D110*[1]Weighting!$C$3+E110*[1]Weighting!$D$3+F110*[1]Weighting!$E$3+G110*[1]Weighting!$F$3+H110*[1]Weighting!$G$3+I110*[1]Weighting!$H$3+J110*[1]Weighting!$I$3+K110*[1]Weighting!$J$3+L110*[1]Weighting!$K$3+M110*[1]Weighting!$L$3</f>
        <v>8723.456790123455</v>
      </c>
      <c r="R110" s="5">
        <f>VLOOKUP([1]!Ordinal[[#This Row],[Team]],[1]!BP[#Data],16,FALSE)</f>
        <v>-107.65030276142495</v>
      </c>
      <c r="Z110" s="1">
        <v>0</v>
      </c>
    </row>
    <row r="111" spans="1:26">
      <c r="A111" s="3">
        <v>110</v>
      </c>
      <c r="B111" s="4" t="s">
        <v>108</v>
      </c>
      <c r="C111" s="5">
        <f>VLOOKUP(B111,[1]WL!$B$2:$Q$121,14,FALSE)</f>
        <v>88</v>
      </c>
      <c r="D111" s="5">
        <f>VLOOKUP(B111,[1]SOS!$AC$4:$AG$123,5,FALSE)</f>
        <v>105</v>
      </c>
      <c r="E111" s="5">
        <f>VLOOKUP(B111,[1]PED!$B$2:$R$121,16,FALSE)</f>
        <v>106</v>
      </c>
      <c r="F111" s="5">
        <f>VLOOKUP(B111,[1]RD!$B$2:$R$121,11,FALSE)</f>
        <v>115</v>
      </c>
      <c r="G111" s="5">
        <f>VLOOKUP(B111,'[1]3DO'!$B$2:$Q$121,5,FALSE)</f>
        <v>104</v>
      </c>
      <c r="H111" s="5">
        <f>VLOOKUP(B111,[1]TD!$B$2:$Q$121,11,FALSE)</f>
        <v>115</v>
      </c>
      <c r="I111" s="5">
        <f>VLOOKUP(B111,[1]PEO!$B$2:$R$121,16,FALSE)</f>
        <v>59</v>
      </c>
      <c r="J111" s="5">
        <f>VLOOKUP(B111,[1]Exp!$B$2:$Q$121,3,FALSE)</f>
        <v>32</v>
      </c>
      <c r="K111" s="5">
        <f>VLOOKUP(B111,[1]OPPG!$B$2:$Q$121,15,FALSE)</f>
        <v>100</v>
      </c>
      <c r="L111" s="5">
        <f>VLOOKUP(B111,[1]TO!$B$2:$Q$121,11,FALSE)</f>
        <v>44</v>
      </c>
      <c r="M111" s="5">
        <f>VLOOKUP(B111,'[1]3DD'!$B$2:$Q$121,5,FALSE)</f>
        <v>69</v>
      </c>
      <c r="N111" s="2">
        <f>AVERAGE(C111:M111)</f>
        <v>85.181818181818187</v>
      </c>
      <c r="O111" s="2">
        <f>(SQRT((C111*[1]Weighting!$B$2)^2+(D111*[1]Weighting!$C$2)^2+(E111*[1]Weighting!$D$2)^2+(F111*[1]Weighting!$E$2)^2+(G111*[1]Weighting!$F$2)^2+(H111*[1]Weighting!$G$2)^2+(I111*[1]Weighting!$H$2)^2+(J111*[1]Weighting!$I$2)^2+(K111*[1]Weighting!$J$2)^2+(L111*[1]Weighting!$K$2)^2+(M111*[1]Weighting!$L$2)^2))/11</f>
        <v>291.37398932110011</v>
      </c>
      <c r="P111" s="6">
        <f>SUM(C111:M111)</f>
        <v>937</v>
      </c>
      <c r="Q111" s="6">
        <f>C111*[1]Weighting!$B$3+D111*[1]Weighting!$C$3+E111*[1]Weighting!$D$3+F111*[1]Weighting!$E$3+G111*[1]Weighting!$F$3+H111*[1]Weighting!$G$3+I111*[1]Weighting!$H$3+J111*[1]Weighting!$I$3+K111*[1]Weighting!$J$3+L111*[1]Weighting!$K$3+M111*[1]Weighting!$L$3</f>
        <v>9653.0864197530864</v>
      </c>
      <c r="R111" s="5">
        <f>VLOOKUP([1]!Ordinal[[#This Row],[Team]],[1]!BP[#Data],16,FALSE)</f>
        <v>-108.16700257218187</v>
      </c>
      <c r="Z111" s="1">
        <v>0</v>
      </c>
    </row>
    <row r="112" spans="1:26">
      <c r="A112" s="3">
        <v>111</v>
      </c>
      <c r="B112" s="4" t="s">
        <v>79</v>
      </c>
      <c r="C112" s="5">
        <f>VLOOKUP(B112,[1]WL!$B$2:$Q$121,14,FALSE)</f>
        <v>101</v>
      </c>
      <c r="D112" s="5">
        <f>VLOOKUP(B112,[1]SOS!$AC$4:$AG$123,5,FALSE)</f>
        <v>2</v>
      </c>
      <c r="E112" s="5">
        <f>VLOOKUP(B112,[1]PED!$B$2:$R$121,16,FALSE)</f>
        <v>120</v>
      </c>
      <c r="F112" s="5">
        <f>VLOOKUP(B112,[1]RD!$B$2:$R$121,11,FALSE)</f>
        <v>110</v>
      </c>
      <c r="G112" s="5">
        <f>VLOOKUP(B112,'[1]3DO'!$B$2:$Q$121,5,FALSE)</f>
        <v>83</v>
      </c>
      <c r="H112" s="5">
        <f>VLOOKUP(B112,[1]TD!$B$2:$Q$121,11,FALSE)</f>
        <v>106</v>
      </c>
      <c r="I112" s="5">
        <f>VLOOKUP(B112,[1]PEO!$B$2:$R$121,16,FALSE)</f>
        <v>81</v>
      </c>
      <c r="J112" s="5">
        <f>VLOOKUP(B112,[1]Exp!$B$2:$Q$121,3,FALSE)</f>
        <v>77</v>
      </c>
      <c r="K112" s="5">
        <f>VLOOKUP(B112,[1]OPPG!$B$2:$Q$121,15,FALSE)</f>
        <v>109</v>
      </c>
      <c r="L112" s="5">
        <f>VLOOKUP(B112,[1]TO!$B$2:$Q$121,11,FALSE)</f>
        <v>99</v>
      </c>
      <c r="M112" s="5">
        <f>VLOOKUP(B112,'[1]3DD'!$B$2:$Q$121,5,FALSE)</f>
        <v>120</v>
      </c>
      <c r="N112" s="2">
        <f>AVERAGE(C112:M112)</f>
        <v>91.63636363636364</v>
      </c>
      <c r="O112" s="2">
        <f>(SQRT((C112*[1]Weighting!$B$2)^2+(D112*[1]Weighting!$C$2)^2+(E112*[1]Weighting!$D$2)^2+(F112*[1]Weighting!$E$2)^2+(G112*[1]Weighting!$F$2)^2+(H112*[1]Weighting!$G$2)^2+(I112*[1]Weighting!$H$2)^2+(J112*[1]Weighting!$I$2)^2+(K112*[1]Weighting!$J$2)^2+(L112*[1]Weighting!$K$2)^2+(M112*[1]Weighting!$L$2)^2))/11</f>
        <v>278.48379331748532</v>
      </c>
      <c r="P112" s="6">
        <f>SUM(C112:M112)</f>
        <v>1008</v>
      </c>
      <c r="Q112" s="6">
        <f>C112*[1]Weighting!$B$3+D112*[1]Weighting!$C$3+E112*[1]Weighting!$D$3+F112*[1]Weighting!$E$3+G112*[1]Weighting!$F$3+H112*[1]Weighting!$G$3+I112*[1]Weighting!$H$3+J112*[1]Weighting!$I$3+K112*[1]Weighting!$J$3+L112*[1]Weighting!$K$3+M112*[1]Weighting!$L$3</f>
        <v>8372.8395061728388</v>
      </c>
      <c r="R112" s="5">
        <f>VLOOKUP([1]!Ordinal[[#This Row],[Team]],[1]!BP[#Data],16,FALSE)</f>
        <v>-109.95027480812658</v>
      </c>
      <c r="Z112" s="1">
        <v>0</v>
      </c>
    </row>
    <row r="113" spans="1:26">
      <c r="A113" s="3">
        <v>112</v>
      </c>
      <c r="B113" s="4" t="s">
        <v>135</v>
      </c>
      <c r="C113" s="5">
        <f>VLOOKUP(B113,[1]WL!$B$2:$Q$121,14,FALSE)</f>
        <v>101</v>
      </c>
      <c r="D113" s="5">
        <f>VLOOKUP(B113,[1]SOS!$AC$4:$AG$123,5,FALSE)</f>
        <v>76</v>
      </c>
      <c r="E113" s="5">
        <f>VLOOKUP(B113,[1]PED!$B$2:$R$121,16,FALSE)</f>
        <v>116</v>
      </c>
      <c r="F113" s="5">
        <f>VLOOKUP(B113,[1]RD!$B$2:$R$121,11,FALSE)</f>
        <v>59</v>
      </c>
      <c r="G113" s="5">
        <f>VLOOKUP(B113,'[1]3DO'!$B$2:$Q$121,5,FALSE)</f>
        <v>57</v>
      </c>
      <c r="H113" s="5">
        <f>VLOOKUP(B113,[1]TD!$B$2:$Q$121,11,FALSE)</f>
        <v>109</v>
      </c>
      <c r="I113" s="5">
        <f>VLOOKUP(B113,[1]PEO!$B$2:$R$121,16,FALSE)</f>
        <v>102</v>
      </c>
      <c r="J113" s="5">
        <f>VLOOKUP(B113,[1]Exp!$B$2:$Q$121,3,FALSE)</f>
        <v>32</v>
      </c>
      <c r="K113" s="5">
        <f>VLOOKUP(B113,[1]OPPG!$B$2:$Q$121,15,FALSE)</f>
        <v>105</v>
      </c>
      <c r="L113" s="5">
        <f>VLOOKUP(B113,[1]TO!$B$2:$Q$121,11,FALSE)</f>
        <v>90</v>
      </c>
      <c r="M113" s="5">
        <f>VLOOKUP(B113,'[1]3DD'!$B$2:$Q$121,5,FALSE)</f>
        <v>109</v>
      </c>
      <c r="N113" s="2">
        <f>AVERAGE(C113:M113)</f>
        <v>86.909090909090907</v>
      </c>
      <c r="O113" s="2">
        <f>(SQRT((C113*[1]Weighting!$B$2)^2+(D113*[1]Weighting!$C$2)^2+(E113*[1]Weighting!$D$2)^2+(F113*[1]Weighting!$E$2)^2+(G113*[1]Weighting!$F$2)^2+(H113*[1]Weighting!$G$2)^2+(I113*[1]Weighting!$H$2)^2+(J113*[1]Weighting!$I$2)^2+(K113*[1]Weighting!$J$2)^2+(L113*[1]Weighting!$K$2)^2+(M113*[1]Weighting!$L$2)^2))/11</f>
        <v>287.17011976518455</v>
      </c>
      <c r="P113" s="6">
        <f>SUM(C113:M113)</f>
        <v>956</v>
      </c>
      <c r="Q113" s="6">
        <f>C113*[1]Weighting!$B$3+D113*[1]Weighting!$C$3+E113*[1]Weighting!$D$3+F113*[1]Weighting!$E$3+G113*[1]Weighting!$F$3+H113*[1]Weighting!$G$3+I113*[1]Weighting!$H$3+J113*[1]Weighting!$I$3+K113*[1]Weighting!$J$3+L113*[1]Weighting!$K$3+M113*[1]Weighting!$L$3</f>
        <v>9071.6049382716028</v>
      </c>
      <c r="R113" s="5">
        <f>VLOOKUP([1]!Ordinal[[#This Row],[Team]],[1]!BP[#Data],16,FALSE)</f>
        <v>-112.50281664854896</v>
      </c>
      <c r="Z113" s="1">
        <v>0</v>
      </c>
    </row>
    <row r="114" spans="1:26">
      <c r="A114" s="3">
        <v>113</v>
      </c>
      <c r="B114" s="4" t="s">
        <v>130</v>
      </c>
      <c r="C114" s="5">
        <f>VLOOKUP(B114,[1]WL!$B$2:$Q$121,14,FALSE)</f>
        <v>101</v>
      </c>
      <c r="D114" s="5">
        <f>VLOOKUP(B114,[1]SOS!$AC$4:$AG$123,5,FALSE)</f>
        <v>4</v>
      </c>
      <c r="E114" s="5">
        <f>VLOOKUP(B114,[1]PED!$B$2:$R$121,16,FALSE)</f>
        <v>113</v>
      </c>
      <c r="F114" s="5">
        <f>VLOOKUP(B114,[1]RD!$B$2:$R$121,11,FALSE)</f>
        <v>120</v>
      </c>
      <c r="G114" s="5">
        <f>VLOOKUP(B114,'[1]3DO'!$B$2:$Q$121,5,FALSE)</f>
        <v>76</v>
      </c>
      <c r="H114" s="5">
        <f>VLOOKUP(B114,[1]TD!$B$2:$Q$121,11,FALSE)</f>
        <v>120</v>
      </c>
      <c r="I114" s="5">
        <f>VLOOKUP(B114,[1]PEO!$B$2:$R$121,16,FALSE)</f>
        <v>60</v>
      </c>
      <c r="J114" s="5">
        <f>VLOOKUP(B114,[1]Exp!$B$2:$Q$121,3,FALSE)</f>
        <v>14</v>
      </c>
      <c r="K114" s="5">
        <f>VLOOKUP(B114,[1]OPPG!$B$2:$Q$121,15,FALSE)</f>
        <v>118</v>
      </c>
      <c r="L114" s="5">
        <f>VLOOKUP(B114,[1]TO!$B$2:$Q$121,11,FALSE)</f>
        <v>85</v>
      </c>
      <c r="M114" s="5">
        <f>VLOOKUP(B114,'[1]3DD'!$B$2:$Q$121,5,FALSE)</f>
        <v>106</v>
      </c>
      <c r="N114" s="2">
        <f>AVERAGE(C114:M114)</f>
        <v>83.36363636363636</v>
      </c>
      <c r="O114" s="2">
        <f>(SQRT((C114*[1]Weighting!$B$2)^2+(D114*[1]Weighting!$C$2)^2+(E114*[1]Weighting!$D$2)^2+(F114*[1]Weighting!$E$2)^2+(G114*[1]Weighting!$F$2)^2+(H114*[1]Weighting!$G$2)^2+(I114*[1]Weighting!$H$2)^2+(J114*[1]Weighting!$I$2)^2+(K114*[1]Weighting!$J$2)^2+(L114*[1]Weighting!$K$2)^2+(M114*[1]Weighting!$L$2)^2))/11</f>
        <v>278.60321618049511</v>
      </c>
      <c r="P114" s="6">
        <f>SUM(C114:M114)</f>
        <v>917</v>
      </c>
      <c r="Q114" s="6">
        <f>C114*[1]Weighting!$B$3+D114*[1]Weighting!$C$3+E114*[1]Weighting!$D$3+F114*[1]Weighting!$E$3+G114*[1]Weighting!$F$3+H114*[1]Weighting!$G$3+I114*[1]Weighting!$H$3+J114*[1]Weighting!$I$3+K114*[1]Weighting!$J$3+L114*[1]Weighting!$K$3+M114*[1]Weighting!$L$3</f>
        <v>8325.9259259259252</v>
      </c>
      <c r="R114" s="5">
        <f>VLOOKUP([1]!Ordinal[[#This Row],[Team]],[1]!BP[#Data],16,FALSE)</f>
        <v>-117.06286562687856</v>
      </c>
      <c r="Z114" s="1">
        <v>0</v>
      </c>
    </row>
    <row r="115" spans="1:26">
      <c r="A115" s="3">
        <v>114</v>
      </c>
      <c r="B115" s="4" t="s">
        <v>102</v>
      </c>
      <c r="C115" s="5">
        <f>VLOOKUP(B115,[1]WL!$B$2:$Q$121,14,FALSE)</f>
        <v>101</v>
      </c>
      <c r="D115" s="5">
        <f>VLOOKUP(B115,[1]SOS!$AC$4:$AG$123,5,FALSE)</f>
        <v>62</v>
      </c>
      <c r="E115" s="5">
        <f>VLOOKUP(B115,[1]PED!$B$2:$R$121,16,FALSE)</f>
        <v>63</v>
      </c>
      <c r="F115" s="5">
        <f>VLOOKUP(B115,[1]RD!$B$2:$R$121,11,FALSE)</f>
        <v>119</v>
      </c>
      <c r="G115" s="5">
        <f>VLOOKUP(B115,'[1]3DO'!$B$2:$Q$121,5,FALSE)</f>
        <v>73</v>
      </c>
      <c r="H115" s="5">
        <f>VLOOKUP(B115,[1]TD!$B$2:$Q$121,11,FALSE)</f>
        <v>119</v>
      </c>
      <c r="I115" s="5">
        <f>VLOOKUP(B115,[1]PEO!$B$2:$R$121,16,FALSE)</f>
        <v>92</v>
      </c>
      <c r="J115" s="5">
        <f>VLOOKUP(B115,[1]Exp!$B$2:$Q$121,3,FALSE)</f>
        <v>8</v>
      </c>
      <c r="K115" s="5">
        <f>VLOOKUP(B115,[1]OPPG!$B$2:$Q$121,15,FALSE)</f>
        <v>112</v>
      </c>
      <c r="L115" s="5">
        <f>VLOOKUP(B115,[1]TO!$B$2:$Q$121,11,FALSE)</f>
        <v>100</v>
      </c>
      <c r="M115" s="5">
        <f>VLOOKUP(B115,'[1]3DD'!$B$2:$Q$121,5,FALSE)</f>
        <v>116</v>
      </c>
      <c r="N115" s="2">
        <f>AVERAGE(C115:M115)</f>
        <v>87.727272727272734</v>
      </c>
      <c r="O115" s="2">
        <f>(SQRT((C115*[1]Weighting!$B$2)^2+(D115*[1]Weighting!$C$2)^2+(E115*[1]Weighting!$D$2)^2+(F115*[1]Weighting!$E$2)^2+(G115*[1]Weighting!$F$2)^2+(H115*[1]Weighting!$G$2)^2+(I115*[1]Weighting!$H$2)^2+(J115*[1]Weighting!$I$2)^2+(K115*[1]Weighting!$J$2)^2+(L115*[1]Weighting!$K$2)^2+(M115*[1]Weighting!$L$2)^2))/11</f>
        <v>281.92354335443616</v>
      </c>
      <c r="P115" s="6">
        <f>SUM(C115:M115)</f>
        <v>965</v>
      </c>
      <c r="Q115" s="6">
        <f>C115*[1]Weighting!$B$3+D115*[1]Weighting!$C$3+E115*[1]Weighting!$D$3+F115*[1]Weighting!$E$3+G115*[1]Weighting!$F$3+H115*[1]Weighting!$G$3+I115*[1]Weighting!$H$3+J115*[1]Weighting!$I$3+K115*[1]Weighting!$J$3+L115*[1]Weighting!$K$3+M115*[1]Weighting!$L$3</f>
        <v>9025.925925925927</v>
      </c>
      <c r="R115" s="5">
        <f>VLOOKUP([1]!Ordinal[[#This Row],[Team]],[1]!BP[#Data],16,FALSE)</f>
        <v>-120.50767450398715</v>
      </c>
      <c r="Z115" s="1">
        <v>0</v>
      </c>
    </row>
    <row r="116" spans="1:26">
      <c r="A116" s="3">
        <v>115</v>
      </c>
      <c r="B116" s="4" t="s">
        <v>128</v>
      </c>
      <c r="C116" s="5">
        <f>VLOOKUP(B116,[1]WL!$B$2:$Q$121,14,FALSE)</f>
        <v>101</v>
      </c>
      <c r="D116" s="5">
        <f>VLOOKUP(B116,[1]SOS!$AC$4:$AG$123,5,FALSE)</f>
        <v>58</v>
      </c>
      <c r="E116" s="5">
        <f>VLOOKUP(B116,[1]PED!$B$2:$R$121,16,FALSE)</f>
        <v>110</v>
      </c>
      <c r="F116" s="5">
        <f>VLOOKUP(B116,[1]RD!$B$2:$R$121,11,FALSE)</f>
        <v>90</v>
      </c>
      <c r="G116" s="5">
        <f>VLOOKUP(B116,'[1]3DO'!$B$2:$Q$121,5,FALSE)</f>
        <v>106</v>
      </c>
      <c r="H116" s="5">
        <f>VLOOKUP(B116,[1]TD!$B$2:$Q$121,11,FALSE)</f>
        <v>108</v>
      </c>
      <c r="I116" s="5">
        <f>VLOOKUP(B116,[1]PEO!$B$2:$R$121,16,FALSE)</f>
        <v>100</v>
      </c>
      <c r="J116" s="5">
        <f>VLOOKUP(B116,[1]Exp!$B$2:$Q$121,3,FALSE)</f>
        <v>3</v>
      </c>
      <c r="K116" s="5">
        <f>VLOOKUP(B116,[1]OPPG!$B$2:$Q$121,15,FALSE)</f>
        <v>113</v>
      </c>
      <c r="L116" s="5">
        <f>VLOOKUP(B116,[1]TO!$B$2:$Q$121,11,FALSE)</f>
        <v>115</v>
      </c>
      <c r="M116" s="5">
        <f>VLOOKUP(B116,'[1]3DD'!$B$2:$Q$121,5,FALSE)</f>
        <v>94</v>
      </c>
      <c r="N116" s="2">
        <f>AVERAGE(C116:M116)</f>
        <v>90.727272727272734</v>
      </c>
      <c r="O116" s="2">
        <f>(SQRT((C116*[1]Weighting!$B$2)^2+(D116*[1]Weighting!$C$2)^2+(E116*[1]Weighting!$D$2)^2+(F116*[1]Weighting!$E$2)^2+(G116*[1]Weighting!$F$2)^2+(H116*[1]Weighting!$G$2)^2+(I116*[1]Weighting!$H$2)^2+(J116*[1]Weighting!$I$2)^2+(K116*[1]Weighting!$J$2)^2+(L116*[1]Weighting!$K$2)^2+(M116*[1]Weighting!$L$2)^2))/11</f>
        <v>287.88413073191919</v>
      </c>
      <c r="P116" s="6">
        <f>SUM(C116:M116)</f>
        <v>998</v>
      </c>
      <c r="Q116" s="6">
        <f>C116*[1]Weighting!$B$3+D116*[1]Weighting!$C$3+E116*[1]Weighting!$D$3+F116*[1]Weighting!$E$3+G116*[1]Weighting!$F$3+H116*[1]Weighting!$G$3+I116*[1]Weighting!$H$3+J116*[1]Weighting!$I$3+K116*[1]Weighting!$J$3+L116*[1]Weighting!$K$3+M116*[1]Weighting!$L$3</f>
        <v>9454.3209876543187</v>
      </c>
      <c r="R116" s="5">
        <f>VLOOKUP([1]!Ordinal[[#This Row],[Team]],[1]!BP[#Data],16,FALSE)</f>
        <v>-121.97872923549733</v>
      </c>
      <c r="Z116" s="1">
        <v>0</v>
      </c>
    </row>
    <row r="117" spans="1:26">
      <c r="A117" s="3">
        <v>116</v>
      </c>
      <c r="B117" s="4" t="s">
        <v>117</v>
      </c>
      <c r="C117" s="5">
        <f>VLOOKUP(B117,[1]WL!$B$2:$Q$121,14,FALSE)</f>
        <v>97</v>
      </c>
      <c r="D117" s="5">
        <f>VLOOKUP(B117,[1]SOS!$AC$4:$AG$123,5,FALSE)</f>
        <v>77</v>
      </c>
      <c r="E117" s="5">
        <f>VLOOKUP(B117,[1]PED!$B$2:$R$121,16,FALSE)</f>
        <v>111</v>
      </c>
      <c r="F117" s="5">
        <f>VLOOKUP(B117,[1]RD!$B$2:$R$121,11,FALSE)</f>
        <v>114</v>
      </c>
      <c r="G117" s="5">
        <f>VLOOKUP(B117,'[1]3DO'!$B$2:$Q$121,5,FALSE)</f>
        <v>102</v>
      </c>
      <c r="H117" s="5">
        <f>VLOOKUP(B117,[1]TD!$B$2:$Q$121,11,FALSE)</f>
        <v>118</v>
      </c>
      <c r="I117" s="5">
        <f>VLOOKUP(B117,[1]PEO!$B$2:$R$121,16,FALSE)</f>
        <v>116</v>
      </c>
      <c r="J117" s="5">
        <f>VLOOKUP(B117,[1]Exp!$B$2:$Q$121,3,FALSE)</f>
        <v>118</v>
      </c>
      <c r="K117" s="5">
        <f>VLOOKUP(B117,[1]OPPG!$B$2:$Q$121,15,FALSE)</f>
        <v>114</v>
      </c>
      <c r="L117" s="5">
        <f>VLOOKUP(B117,[1]TO!$B$2:$Q$121,11,FALSE)</f>
        <v>117</v>
      </c>
      <c r="M117" s="5">
        <f>VLOOKUP(B117,'[1]3DD'!$B$2:$Q$121,5,FALSE)</f>
        <v>112</v>
      </c>
      <c r="N117" s="2">
        <f>AVERAGE(C117:M117)</f>
        <v>108.72727272727273</v>
      </c>
      <c r="O117" s="2">
        <f>(SQRT((C117*[1]Weighting!$B$2)^2+(D117*[1]Weighting!$C$2)^2+(E117*[1]Weighting!$D$2)^2+(F117*[1]Weighting!$E$2)^2+(G117*[1]Weighting!$F$2)^2+(H117*[1]Weighting!$G$2)^2+(I117*[1]Weighting!$H$2)^2+(J117*[1]Weighting!$I$2)^2+(K117*[1]Weighting!$J$2)^2+(L117*[1]Weighting!$K$2)^2+(M117*[1]Weighting!$L$2)^2))/11</f>
        <v>295.64495962008272</v>
      </c>
      <c r="P117" s="6">
        <f>SUM(C117:M117)</f>
        <v>1196</v>
      </c>
      <c r="Q117" s="6">
        <f>C117*[1]Weighting!$B$3+D117*[1]Weighting!$C$3+E117*[1]Weighting!$D$3+F117*[1]Weighting!$E$3+G117*[1]Weighting!$F$3+H117*[1]Weighting!$G$3+I117*[1]Weighting!$H$3+J117*[1]Weighting!$I$3+K117*[1]Weighting!$J$3+L117*[1]Weighting!$K$3+M117*[1]Weighting!$L$3</f>
        <v>10100</v>
      </c>
      <c r="R117" s="5">
        <f>VLOOKUP([1]!Ordinal[[#This Row],[Team]],[1]!BP[#Data],16,FALSE)</f>
        <v>-143.43451535653469</v>
      </c>
      <c r="Z117" s="1">
        <v>0</v>
      </c>
    </row>
    <row r="118" spans="1:26">
      <c r="A118" s="3">
        <v>117</v>
      </c>
      <c r="B118" s="7" t="s">
        <v>137</v>
      </c>
      <c r="C118" s="5">
        <f>VLOOKUP(B118,[1]WL!$B$2:$Q$121,14,FALSE)</f>
        <v>107</v>
      </c>
      <c r="D118" s="5">
        <f>VLOOKUP(B118,[1]SOS!$AC$4:$AG$123,5,FALSE)</f>
        <v>35</v>
      </c>
      <c r="E118" s="5">
        <f>VLOOKUP(B118,[1]PED!$B$2:$R$121,16,FALSE)</f>
        <v>117</v>
      </c>
      <c r="F118" s="5">
        <f>VLOOKUP(B118,[1]RD!$B$2:$R$121,11,FALSE)</f>
        <v>111</v>
      </c>
      <c r="G118" s="5">
        <f>VLOOKUP(B118,'[1]3DO'!$B$2:$Q$121,5,FALSE)</f>
        <v>80</v>
      </c>
      <c r="H118" s="5">
        <f>VLOOKUP(B118,[1]TD!$B$2:$Q$121,11,FALSE)</f>
        <v>98</v>
      </c>
      <c r="I118" s="5">
        <f>VLOOKUP(B118,[1]PEO!$B$2:$R$121,16,FALSE)</f>
        <v>93</v>
      </c>
      <c r="J118" s="5">
        <f>VLOOKUP(B118,[1]Exp!$B$2:$Q$121,3,FALSE)</f>
        <v>0</v>
      </c>
      <c r="K118" s="5">
        <f>VLOOKUP(B118,[1]OPPG!$B$2:$Q$121,15,FALSE)</f>
        <v>116</v>
      </c>
      <c r="L118" s="5">
        <f>VLOOKUP(B118,[1]TO!$B$2:$Q$121,11,FALSE)</f>
        <v>110</v>
      </c>
      <c r="M118" s="5">
        <f>VLOOKUP(B118,'[1]3DD'!$B$2:$Q$121,5,FALSE)</f>
        <v>117</v>
      </c>
      <c r="N118" s="2">
        <f>AVERAGE(C118:M118)</f>
        <v>89.454545454545453</v>
      </c>
      <c r="O118" s="2">
        <f>(SQRT((C118*[1]Weighting!$B$2)^2+(D118*[1]Weighting!$C$2)^2+(E118*[1]Weighting!$D$2)^2+(F118*[1]Weighting!$E$2)^2+(G118*[1]Weighting!$F$2)^2+(H118*[1]Weighting!$G$2)^2+(I118*[1]Weighting!$H$2)^2+(J118*[1]Weighting!$I$2)^2+(K118*[1]Weighting!$J$2)^2+(L118*[1]Weighting!$K$2)^2+(M118*[1]Weighting!$L$2)^2))/11</f>
        <v>292.99486639792372</v>
      </c>
      <c r="P118" s="6">
        <f>SUM(C118:M118)</f>
        <v>984</v>
      </c>
      <c r="Q118" s="6">
        <f>C118*[1]Weighting!$B$3+D118*[1]Weighting!$C$3+E118*[1]Weighting!$D$3+F118*[1]Weighting!$E$3+G118*[1]Weighting!$F$3+H118*[1]Weighting!$G$3+I118*[1]Weighting!$H$3+J118*[1]Weighting!$I$3+K118*[1]Weighting!$J$3+L118*[1]Weighting!$K$3+M118*[1]Weighting!$L$3</f>
        <v>9183.9506172839519</v>
      </c>
      <c r="R118" s="5">
        <f>VLOOKUP([1]!Ordinal[[#This Row],[Team]],[1]!BP[#Data],16,FALSE)</f>
        <v>-150.13287856274485</v>
      </c>
      <c r="Z118" s="1">
        <v>0</v>
      </c>
    </row>
    <row r="119" spans="1:26">
      <c r="A119" s="3">
        <v>118</v>
      </c>
      <c r="B119" s="4" t="s">
        <v>123</v>
      </c>
      <c r="C119" s="5">
        <f>VLOOKUP(B119,[1]WL!$B$2:$Q$121,14,FALSE)</f>
        <v>107</v>
      </c>
      <c r="D119" s="5">
        <f>VLOOKUP(B119,[1]SOS!$AC$4:$AG$123,5,FALSE)</f>
        <v>96</v>
      </c>
      <c r="E119" s="5">
        <f>VLOOKUP(B119,[1]PED!$B$2:$R$121,16,FALSE)</f>
        <v>115</v>
      </c>
      <c r="F119" s="5">
        <f>VLOOKUP(B119,[1]RD!$B$2:$R$121,11,FALSE)</f>
        <v>78</v>
      </c>
      <c r="G119" s="5">
        <f>VLOOKUP(B119,'[1]3DO'!$B$2:$Q$121,5,FALSE)</f>
        <v>96</v>
      </c>
      <c r="H119" s="5">
        <f>VLOOKUP(B119,[1]TD!$B$2:$Q$121,11,FALSE)</f>
        <v>101</v>
      </c>
      <c r="I119" s="5">
        <f>VLOOKUP(B119,[1]PEO!$B$2:$R$121,16,FALSE)</f>
        <v>119</v>
      </c>
      <c r="J119" s="5">
        <f>VLOOKUP(B119,[1]Exp!$B$2:$Q$121,3,FALSE)</f>
        <v>38</v>
      </c>
      <c r="K119" s="5">
        <f>VLOOKUP(B119,[1]OPPG!$B$2:$Q$121,15,FALSE)</f>
        <v>110</v>
      </c>
      <c r="L119" s="5">
        <f>VLOOKUP(B119,[1]TO!$B$2:$Q$121,11,FALSE)</f>
        <v>119</v>
      </c>
      <c r="M119" s="5">
        <f>VLOOKUP(B119,'[1]3DD'!$B$2:$Q$121,5,FALSE)</f>
        <v>112</v>
      </c>
      <c r="N119" s="2">
        <f>AVERAGE(C119:M119)</f>
        <v>99.181818181818187</v>
      </c>
      <c r="O119" s="2">
        <f>(SQRT((C119*[1]Weighting!$B$2)^2+(D119*[1]Weighting!$C$2)^2+(E119*[1]Weighting!$D$2)^2+(F119*[1]Weighting!$E$2)^2+(G119*[1]Weighting!$F$2)^2+(H119*[1]Weighting!$G$2)^2+(I119*[1]Weighting!$H$2)^2+(J119*[1]Weighting!$I$2)^2+(K119*[1]Weighting!$J$2)^2+(L119*[1]Weighting!$K$2)^2+(M119*[1]Weighting!$L$2)^2))/11</f>
        <v>315.45269844887628</v>
      </c>
      <c r="P119" s="6">
        <f>SUM(C119:M119)</f>
        <v>1091</v>
      </c>
      <c r="Q119" s="6">
        <f>C119*[1]Weighting!$B$3+D119*[1]Weighting!$C$3+E119*[1]Weighting!$D$3+F119*[1]Weighting!$E$3+G119*[1]Weighting!$F$3+H119*[1]Weighting!$G$3+I119*[1]Weighting!$H$3+J119*[1]Weighting!$I$3+K119*[1]Weighting!$J$3+L119*[1]Weighting!$K$3+M119*[1]Weighting!$L$3</f>
        <v>10280.246913580246</v>
      </c>
      <c r="R119" s="5">
        <f>VLOOKUP([1]!Ordinal[[#This Row],[Team]],[1]!BP[#Data],16,FALSE)</f>
        <v>-161.20271353166839</v>
      </c>
      <c r="Z119" s="1">
        <v>0</v>
      </c>
    </row>
    <row r="120" spans="1:26">
      <c r="A120" s="3">
        <v>119</v>
      </c>
      <c r="B120" s="4" t="s">
        <v>136</v>
      </c>
      <c r="C120" s="5">
        <f>VLOOKUP(B120,[1]WL!$B$2:$Q$121,14,FALSE)</f>
        <v>107</v>
      </c>
      <c r="D120" s="5">
        <f>VLOOKUP(B120,[1]SOS!$AC$4:$AG$123,5,FALSE)</f>
        <v>46</v>
      </c>
      <c r="E120" s="5">
        <f>VLOOKUP(B120,[1]PED!$B$2:$R$121,16,FALSE)</f>
        <v>112</v>
      </c>
      <c r="F120" s="5">
        <f>VLOOKUP(B120,[1]RD!$B$2:$R$121,11,FALSE)</f>
        <v>103</v>
      </c>
      <c r="G120" s="5">
        <f>VLOOKUP(B120,'[1]3DO'!$B$2:$Q$121,5,FALSE)</f>
        <v>109</v>
      </c>
      <c r="H120" s="5">
        <f>VLOOKUP(B120,[1]TD!$B$2:$Q$121,11,FALSE)</f>
        <v>111</v>
      </c>
      <c r="I120" s="5">
        <f>VLOOKUP(B120,[1]PEO!$B$2:$R$121,16,FALSE)</f>
        <v>118</v>
      </c>
      <c r="J120" s="5">
        <f>VLOOKUP(B120,[1]Exp!$B$2:$Q$121,3,FALSE)</f>
        <v>14</v>
      </c>
      <c r="K120" s="5">
        <f>VLOOKUP(B120,[1]OPPG!$B$2:$Q$121,15,FALSE)</f>
        <v>120</v>
      </c>
      <c r="L120" s="5">
        <f>VLOOKUP(B120,[1]TO!$B$2:$Q$121,11,FALSE)</f>
        <v>118</v>
      </c>
      <c r="M120" s="5">
        <f>VLOOKUP(B120,'[1]3DD'!$B$2:$Q$121,5,FALSE)</f>
        <v>99</v>
      </c>
      <c r="N120" s="2">
        <f>AVERAGE(C120:M120)</f>
        <v>96.090909090909093</v>
      </c>
      <c r="O120" s="2">
        <f>(SQRT((C120*[1]Weighting!$B$2)^2+(D120*[1]Weighting!$C$2)^2+(E120*[1]Weighting!$D$2)^2+(F120*[1]Weighting!$E$2)^2+(G120*[1]Weighting!$F$2)^2+(H120*[1]Weighting!$G$2)^2+(I120*[1]Weighting!$H$2)^2+(J120*[1]Weighting!$I$2)^2+(K120*[1]Weighting!$J$2)^2+(L120*[1]Weighting!$K$2)^2+(M120*[1]Weighting!$L$2)^2))/11</f>
        <v>300.07832310915097</v>
      </c>
      <c r="P120" s="6">
        <f>SUM(C120:M120)</f>
        <v>1057</v>
      </c>
      <c r="Q120" s="6">
        <f>C120*[1]Weighting!$B$3+D120*[1]Weighting!$C$3+E120*[1]Weighting!$D$3+F120*[1]Weighting!$E$3+G120*[1]Weighting!$F$3+H120*[1]Weighting!$G$3+I120*[1]Weighting!$H$3+J120*[1]Weighting!$I$3+K120*[1]Weighting!$J$3+L120*[1]Weighting!$K$3+M120*[1]Weighting!$L$3</f>
        <v>9766.6666666666679</v>
      </c>
      <c r="R120" s="5">
        <f>VLOOKUP([1]!Ordinal[[#This Row],[Team]],[1]!BP[#Data],16,FALSE)</f>
        <v>-164.84201319001437</v>
      </c>
      <c r="Z120" s="1">
        <v>0</v>
      </c>
    </row>
    <row r="121" spans="1:26">
      <c r="A121" s="3">
        <v>120</v>
      </c>
      <c r="B121" s="4" t="s">
        <v>131</v>
      </c>
      <c r="C121" s="5">
        <f>VLOOKUP(B121,[1]WL!$B$2:$Q$121,14,FALSE)</f>
        <v>107</v>
      </c>
      <c r="D121" s="5">
        <f>VLOOKUP(B121,[1]SOS!$AC$4:$AG$123,5,FALSE)</f>
        <v>65</v>
      </c>
      <c r="E121" s="5">
        <f>VLOOKUP(B121,[1]PED!$B$2:$R$121,16,FALSE)</f>
        <v>119</v>
      </c>
      <c r="F121" s="5">
        <f>VLOOKUP(B121,[1]RD!$B$2:$R$121,11,FALSE)</f>
        <v>118</v>
      </c>
      <c r="G121" s="5">
        <f>VLOOKUP(B121,'[1]3DO'!$B$2:$Q$121,5,FALSE)</f>
        <v>93</v>
      </c>
      <c r="H121" s="5">
        <f>VLOOKUP(B121,[1]TD!$B$2:$Q$121,11,FALSE)</f>
        <v>117</v>
      </c>
      <c r="I121" s="5">
        <f>VLOOKUP(B121,[1]PEO!$B$2:$R$121,16,FALSE)</f>
        <v>98</v>
      </c>
      <c r="J121" s="5">
        <f>VLOOKUP(B121,[1]Exp!$B$2:$Q$121,3,FALSE)</f>
        <v>90</v>
      </c>
      <c r="K121" s="5">
        <f>VLOOKUP(B121,[1]OPPG!$B$2:$Q$121,15,FALSE)</f>
        <v>119</v>
      </c>
      <c r="L121" s="5">
        <f>VLOOKUP(B121,[1]TO!$B$2:$Q$121,11,FALSE)</f>
        <v>102</v>
      </c>
      <c r="M121" s="5">
        <f>VLOOKUP(B121,'[1]3DD'!$B$2:$Q$121,5,FALSE)</f>
        <v>119</v>
      </c>
      <c r="N121" s="2">
        <f>AVERAGE(C121:M121)</f>
        <v>104.27272727272727</v>
      </c>
      <c r="O121" s="2">
        <f>(SQRT((C121*[1]Weighting!$B$2)^2+(D121*[1]Weighting!$C$2)^2+(E121*[1]Weighting!$D$2)^2+(F121*[1]Weighting!$E$2)^2+(G121*[1]Weighting!$F$2)^2+(H121*[1]Weighting!$G$2)^2+(I121*[1]Weighting!$H$2)^2+(J121*[1]Weighting!$I$2)^2+(K121*[1]Weighting!$J$2)^2+(L121*[1]Weighting!$K$2)^2+(M121*[1]Weighting!$L$2)^2))/11</f>
        <v>308.07799270116141</v>
      </c>
      <c r="P121" s="6">
        <f>SUM(C121:M121)</f>
        <v>1147</v>
      </c>
      <c r="Q121" s="6">
        <f>C121*[1]Weighting!$B$3+D121*[1]Weighting!$C$3+E121*[1]Weighting!$D$3+F121*[1]Weighting!$E$3+G121*[1]Weighting!$F$3+H121*[1]Weighting!$G$3+I121*[1]Weighting!$H$3+J121*[1]Weighting!$I$3+K121*[1]Weighting!$J$3+L121*[1]Weighting!$K$3+M121*[1]Weighting!$L$3</f>
        <v>10108.641975308643</v>
      </c>
      <c r="R121" s="5">
        <f>VLOOKUP([1]!Ordinal[[#This Row],[Team]],[1]!BP[#Data],16,FALSE)</f>
        <v>-177.22421991832161</v>
      </c>
      <c r="Z121" s="1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sqref="A1:XFD1048576"/>
    </sheetView>
  </sheetViews>
  <sheetFormatPr defaultRowHeight="12.75"/>
  <cols>
    <col min="1" max="1" width="11.42578125" bestFit="1" customWidth="1"/>
    <col min="7" max="7" width="11" bestFit="1" customWidth="1"/>
    <col min="8" max="8" width="10.85546875" bestFit="1" customWidth="1"/>
    <col min="9" max="9" width="13.7109375" bestFit="1" customWidth="1"/>
  </cols>
  <sheetData>
    <row r="1" spans="1:13">
      <c r="A1" s="8" t="s">
        <v>138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10</v>
      </c>
      <c r="J1" s="8" t="s">
        <v>11</v>
      </c>
      <c r="K1" s="8" t="s">
        <v>12</v>
      </c>
      <c r="M1" t="s">
        <v>15</v>
      </c>
    </row>
    <row r="2" spans="1:13">
      <c r="A2" s="8" t="s">
        <v>139</v>
      </c>
      <c r="B2" s="8">
        <v>30</v>
      </c>
      <c r="C2" s="8">
        <v>10</v>
      </c>
      <c r="D2" s="8">
        <v>9</v>
      </c>
      <c r="E2" s="8">
        <v>8</v>
      </c>
      <c r="F2" s="8">
        <v>7</v>
      </c>
      <c r="G2" s="8">
        <v>6</v>
      </c>
      <c r="H2" s="8">
        <v>5</v>
      </c>
      <c r="I2" s="8">
        <v>3</v>
      </c>
      <c r="J2" s="8">
        <v>2</v>
      </c>
      <c r="K2" s="8">
        <v>1</v>
      </c>
      <c r="M2">
        <f>SUM(B2:K2)</f>
        <v>81</v>
      </c>
    </row>
    <row r="3" spans="1:13">
      <c r="A3" s="8" t="s">
        <v>140</v>
      </c>
      <c r="B3" s="9">
        <f t="shared" ref="B3:K3" si="0">B2/$M$2*100</f>
        <v>37.037037037037038</v>
      </c>
      <c r="C3" s="9">
        <f t="shared" si="0"/>
        <v>12.345679012345679</v>
      </c>
      <c r="D3" s="9">
        <f t="shared" si="0"/>
        <v>11.111111111111111</v>
      </c>
      <c r="E3" s="9">
        <f t="shared" si="0"/>
        <v>9.8765432098765427</v>
      </c>
      <c r="F3" s="9">
        <f t="shared" si="0"/>
        <v>8.6419753086419746</v>
      </c>
      <c r="G3" s="9">
        <f t="shared" si="0"/>
        <v>7.4074074074074066</v>
      </c>
      <c r="H3" s="9">
        <f t="shared" si="0"/>
        <v>6.1728395061728394</v>
      </c>
      <c r="I3" s="9">
        <f t="shared" si="0"/>
        <v>3.7037037037037033</v>
      </c>
      <c r="J3" s="9">
        <f t="shared" si="0"/>
        <v>2.4691358024691357</v>
      </c>
      <c r="K3" s="9">
        <f t="shared" si="0"/>
        <v>1.2345679012345678</v>
      </c>
      <c r="M3">
        <f>SUM(B3:K3)</f>
        <v>100</v>
      </c>
    </row>
    <row r="9" spans="1:13">
      <c r="A9" s="10"/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3">
      <c r="A13" s="8"/>
      <c r="B13" s="9"/>
      <c r="C13" s="9"/>
      <c r="D13" s="9"/>
      <c r="E13" s="9"/>
      <c r="F13" s="9"/>
      <c r="G13" s="9"/>
      <c r="H13" s="9"/>
      <c r="I13" s="9"/>
      <c r="J1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BlogPoll</vt:lpstr>
      <vt:lpstr>BlogPoll Ordinal</vt:lpstr>
      <vt:lpstr>Weighting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Hooper</dc:creator>
  <cp:lastModifiedBy> </cp:lastModifiedBy>
  <dcterms:created xsi:type="dcterms:W3CDTF">2009-10-09T21:18:58Z</dcterms:created>
  <dcterms:modified xsi:type="dcterms:W3CDTF">2010-10-10T16:00:16Z</dcterms:modified>
</cp:coreProperties>
</file>