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120" yWindow="30" windowWidth="28590" windowHeight="14625"/>
  </bookViews>
  <sheets>
    <sheet name="VU" sheetId="2" r:id="rId1"/>
    <sheet name="UK" sheetId="3" r:id="rId2"/>
  </sheets>
  <definedNames>
    <definedName name="game_stats" localSheetId="1">UK!$A$1:$AJ$30</definedName>
    <definedName name="game_stats" localSheetId="0">VU!$A$1:$AJ$29</definedName>
  </definedNames>
  <calcPr calcId="144315"/>
</workbook>
</file>

<file path=xl/calcChain.xml><?xml version="1.0" encoding="utf-8"?>
<calcChain xmlns="http://schemas.openxmlformats.org/spreadsheetml/2006/main">
  <c r="AM28" i="3" l="1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0" i="3"/>
  <c r="AM9" i="3"/>
  <c r="AM6" i="3"/>
  <c r="AM5" i="3"/>
  <c r="AM4" i="3"/>
  <c r="AN29" i="3"/>
  <c r="AP28" i="3"/>
  <c r="AQ28" i="3" s="1"/>
  <c r="AO28" i="3"/>
  <c r="AP27" i="3"/>
  <c r="AQ27" i="3" s="1"/>
  <c r="AO27" i="3"/>
  <c r="AP26" i="3"/>
  <c r="AQ26" i="3" s="1"/>
  <c r="AO26" i="3"/>
  <c r="AP25" i="3"/>
  <c r="AQ25" i="3" s="1"/>
  <c r="AO25" i="3"/>
  <c r="AP24" i="3"/>
  <c r="AQ24" i="3" s="1"/>
  <c r="AO24" i="3"/>
  <c r="AP23" i="3"/>
  <c r="AQ23" i="3" s="1"/>
  <c r="AO23" i="3"/>
  <c r="AP22" i="3"/>
  <c r="AQ22" i="3" s="1"/>
  <c r="AO22" i="3"/>
  <c r="AP21" i="3"/>
  <c r="AQ21" i="3" s="1"/>
  <c r="AO21" i="3"/>
  <c r="AP20" i="3"/>
  <c r="AQ20" i="3" s="1"/>
  <c r="AO20" i="3"/>
  <c r="AP19" i="3"/>
  <c r="AQ19" i="3" s="1"/>
  <c r="AO19" i="3"/>
  <c r="AP18" i="3"/>
  <c r="AQ18" i="3" s="1"/>
  <c r="AO18" i="3"/>
  <c r="AP17" i="3"/>
  <c r="AQ17" i="3" s="1"/>
  <c r="AO17" i="3"/>
  <c r="AP16" i="3"/>
  <c r="AQ16" i="3" s="1"/>
  <c r="AO16" i="3"/>
  <c r="AP15" i="3"/>
  <c r="AQ15" i="3" s="1"/>
  <c r="AO15" i="3"/>
  <c r="AP14" i="3"/>
  <c r="AQ14" i="3" s="1"/>
  <c r="AO14" i="3"/>
  <c r="AP13" i="3"/>
  <c r="AQ13" i="3" s="1"/>
  <c r="AO13" i="3"/>
  <c r="AP12" i="3"/>
  <c r="AQ12" i="3" s="1"/>
  <c r="AO12" i="3"/>
  <c r="AP11" i="3"/>
  <c r="AQ11" i="3" s="1"/>
  <c r="AO11" i="3"/>
  <c r="AP10" i="3"/>
  <c r="AQ10" i="3" s="1"/>
  <c r="AO10" i="3"/>
  <c r="AP9" i="3"/>
  <c r="AQ9" i="3" s="1"/>
  <c r="AO9" i="3"/>
  <c r="AP8" i="3"/>
  <c r="AQ8" i="3" s="1"/>
  <c r="AO8" i="3"/>
  <c r="AP7" i="3"/>
  <c r="AQ7" i="3" s="1"/>
  <c r="AO7" i="3"/>
  <c r="AP6" i="3"/>
  <c r="AO6" i="3"/>
  <c r="AQ6" i="3" s="1"/>
  <c r="AP5" i="3"/>
  <c r="AQ5" i="3" s="1"/>
  <c r="AO5" i="3"/>
  <c r="AQ4" i="3"/>
  <c r="AP4" i="3"/>
  <c r="AO4" i="3"/>
  <c r="AP3" i="3"/>
  <c r="AP29" i="3" s="1"/>
  <c r="AO3" i="3"/>
  <c r="AQ3" i="3" s="1"/>
  <c r="AM3" i="3"/>
  <c r="AP37" i="3" s="1"/>
  <c r="AP32" i="2"/>
  <c r="AO32" i="2"/>
  <c r="AN32" i="2"/>
  <c r="AP31" i="2"/>
  <c r="AO31" i="2"/>
  <c r="AN31" i="2"/>
  <c r="AP30" i="2"/>
  <c r="AQ30" i="2" s="1"/>
  <c r="AO30" i="2"/>
  <c r="AN30" i="2"/>
  <c r="AR37" i="2"/>
  <c r="AR36" i="2"/>
  <c r="AR35" i="2"/>
  <c r="AR34" i="2"/>
  <c r="AR33" i="2"/>
  <c r="AR32" i="2"/>
  <c r="AR31" i="2"/>
  <c r="AR29" i="2"/>
  <c r="AN37" i="2"/>
  <c r="AN36" i="2"/>
  <c r="AN35" i="2"/>
  <c r="AN34" i="2"/>
  <c r="AN33" i="2"/>
  <c r="AN29" i="2"/>
  <c r="AP37" i="2"/>
  <c r="AO37" i="2"/>
  <c r="AP36" i="2"/>
  <c r="AO36" i="2"/>
  <c r="AP35" i="2"/>
  <c r="AO35" i="2"/>
  <c r="AP34" i="2"/>
  <c r="AO34" i="2"/>
  <c r="AP33" i="2"/>
  <c r="AO33" i="2"/>
  <c r="AQ32" i="2"/>
  <c r="AQ31" i="2"/>
  <c r="AQ29" i="2"/>
  <c r="AP29" i="2"/>
  <c r="AO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3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AP5" i="2"/>
  <c r="AO5" i="2"/>
  <c r="AP4" i="2"/>
  <c r="AO4" i="2"/>
  <c r="AP3" i="2"/>
  <c r="AO3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4" i="2"/>
  <c r="AM3" i="2"/>
  <c r="AO29" i="3" l="1"/>
  <c r="AQ29" i="3" s="1"/>
  <c r="AR29" i="3" s="1"/>
  <c r="AN30" i="3"/>
  <c r="AP30" i="3"/>
  <c r="AO31" i="3"/>
  <c r="AN32" i="3"/>
  <c r="AP32" i="3"/>
  <c r="AO33" i="3"/>
  <c r="AN34" i="3"/>
  <c r="AP34" i="3"/>
  <c r="AO35" i="3"/>
  <c r="AN36" i="3"/>
  <c r="AP36" i="3"/>
  <c r="AO37" i="3"/>
  <c r="AQ37" i="3" s="1"/>
  <c r="AO30" i="3"/>
  <c r="AN31" i="3"/>
  <c r="AP31" i="3"/>
  <c r="AQ31" i="3" s="1"/>
  <c r="AO32" i="3"/>
  <c r="AN33" i="3"/>
  <c r="AP33" i="3"/>
  <c r="AQ33" i="3" s="1"/>
  <c r="AO34" i="3"/>
  <c r="AN35" i="3"/>
  <c r="AP35" i="3"/>
  <c r="AQ35" i="3" s="1"/>
  <c r="AR35" i="3" s="1"/>
  <c r="AO36" i="3"/>
  <c r="AN37" i="3"/>
  <c r="AR30" i="2"/>
  <c r="AQ37" i="2"/>
  <c r="AQ36" i="2"/>
  <c r="AQ35" i="2"/>
  <c r="AQ34" i="2"/>
  <c r="AQ33" i="2"/>
  <c r="AR33" i="3" l="1"/>
  <c r="AR31" i="3"/>
  <c r="AR37" i="3"/>
  <c r="AQ36" i="3"/>
  <c r="AR36" i="3" s="1"/>
  <c r="AQ32" i="3"/>
  <c r="AR32" i="3" s="1"/>
  <c r="AQ34" i="3"/>
  <c r="AR34" i="3" s="1"/>
  <c r="AQ30" i="3"/>
  <c r="AR30" i="3" s="1"/>
</calcChain>
</file>

<file path=xl/connections.xml><?xml version="1.0" encoding="utf-8"?>
<connections xmlns="http://schemas.openxmlformats.org/spreadsheetml/2006/main">
  <connection id="1" name="Connection1" type="4" refreshedVersion="4" background="1" saveData="1">
    <webPr sourceData="1" parsePre="1" consecutive="1" xl2000="1" url="http://statsheet.com/mcb/teams/vanderbilt/game_stats" htmlTables="1">
      <tables count="1">
        <x v="13"/>
      </tables>
    </webPr>
  </connection>
  <connection id="2" name="Connection2" type="4" refreshedVersion="4" background="1" saveData="1">
    <webPr sourceData="1" parsePre="1" consecutive="1" xl2000="1" url="http://statsheet.com/mcb/teams/kentucky/game_stats" htmlTables="1">
      <tables count="1">
        <x v="13"/>
      </tables>
    </webPr>
  </connection>
</connections>
</file>

<file path=xl/sharedStrings.xml><?xml version="1.0" encoding="utf-8"?>
<sst xmlns="http://schemas.openxmlformats.org/spreadsheetml/2006/main" count="467" uniqueCount="244">
  <si>
    <t>VANDERBILT COMMODORES STATS</t>
  </si>
  <si>
    <t>OPPONENT STATS</t>
  </si>
  <si>
    <t>Bullet_add</t>
  </si>
  <si>
    <t>LIP</t>
  </si>
  <si>
    <t>@SMC</t>
  </si>
  <si>
    <t>Bullet_delete</t>
  </si>
  <si>
    <t>CINC</t>
  </si>
  <si>
    <t>@Chamin</t>
  </si>
  <si>
    <t>@ARIZ</t>
  </si>
  <si>
    <t>MIZZ</t>
  </si>
  <si>
    <t>DEP</t>
  </si>
  <si>
    <t>@ILL</t>
  </si>
  <si>
    <t>@WKU</t>
  </si>
  <si>
    <t>TSU</t>
  </si>
  <si>
    <t>MERC</t>
  </si>
  <si>
    <t>MANH</t>
  </si>
  <si>
    <t>SMISS</t>
  </si>
  <si>
    <t>MTSU</t>
  </si>
  <si>
    <t>FLA</t>
  </si>
  <si>
    <t>@ALA</t>
  </si>
  <si>
    <t>@SC</t>
  </si>
  <si>
    <t>AUB</t>
  </si>
  <si>
    <t>@TENN</t>
  </si>
  <si>
    <t>@UK</t>
  </si>
  <si>
    <t>MSST</t>
  </si>
  <si>
    <t>@UGA</t>
  </si>
  <si>
    <t>TENN</t>
  </si>
  <si>
    <t>LSU</t>
  </si>
  <si>
    <t>@MISS</t>
  </si>
  <si>
    <t>UK</t>
  </si>
  <si>
    <t>AVG:</t>
  </si>
  <si>
    <t>NEUTRAL</t>
  </si>
  <si>
    <t>HOME</t>
  </si>
  <si>
    <t>AWAY</t>
  </si>
  <si>
    <t>VU</t>
  </si>
  <si>
    <t>1H</t>
  </si>
  <si>
    <t>2H</t>
  </si>
  <si>
    <t>T</t>
  </si>
  <si>
    <t>FG</t>
  </si>
  <si>
    <t>FG%</t>
  </si>
  <si>
    <t>FT</t>
  </si>
  <si>
    <t>FT%</t>
  </si>
  <si>
    <t>3PT</t>
  </si>
  <si>
    <t>OR</t>
  </si>
  <si>
    <t>DR</t>
  </si>
  <si>
    <t>REB</t>
  </si>
  <si>
    <t>AS</t>
  </si>
  <si>
    <t>ST</t>
  </si>
  <si>
    <t>B</t>
  </si>
  <si>
    <t>TO</t>
  </si>
  <si>
    <t>PF</t>
  </si>
  <si>
    <t>33-56</t>
  </si>
  <si>
    <t>22-29</t>
  </si>
  <si>
    <t>27-63</t>
  </si>
  <si>
    <t>27-57</t>
  </si>
  <si>
    <t>14-22</t>
  </si>
  <si>
    <t>25-61</t>
  </si>
  <si>
    <t>13-21</t>
  </si>
  <si>
    <t>14-51</t>
  </si>
  <si>
    <t>25-35</t>
  </si>
  <si>
    <t>27-68</t>
  </si>
  <si>
    <t>29-67</t>
  </si>
  <si>
    <t>15-63</t>
  </si>
  <si>
    <t>31-58</t>
  </si>
  <si>
    <t>15-29</t>
  </si>
  <si>
    <t>26-60</t>
  </si>
  <si>
    <t>14-21</t>
  </si>
  <si>
    <t>29-58</t>
  </si>
  <si>
    <t>26-31</t>
  </si>
  <si>
    <t>16-24</t>
  </si>
  <si>
    <t>22-50</t>
  </si>
  <si>
    <t>20-30</t>
  </si>
  <si>
    <t>22-56</t>
  </si>
  <si>
    <t>25-59</t>
  </si>
  <si>
    <t>32-54</t>
  </si>
  <si>
    <t>26-56</t>
  </si>
  <si>
    <t>28-57</t>
  </si>
  <si>
    <t>15-23</t>
  </si>
  <si>
    <t>36-53</t>
  </si>
  <si>
    <t>24-66</t>
  </si>
  <si>
    <t>14-16</t>
  </si>
  <si>
    <t>35-58</t>
  </si>
  <si>
    <t>17-26</t>
  </si>
  <si>
    <t>17-54</t>
  </si>
  <si>
    <t>19-33</t>
  </si>
  <si>
    <t>32-73</t>
  </si>
  <si>
    <t>17-24</t>
  </si>
  <si>
    <t>17-66</t>
  </si>
  <si>
    <t>26-49</t>
  </si>
  <si>
    <t>21-25</t>
  </si>
  <si>
    <t>18-64</t>
  </si>
  <si>
    <t>26-51</t>
  </si>
  <si>
    <t>15-21</t>
  </si>
  <si>
    <t>21-56</t>
  </si>
  <si>
    <t>31-59</t>
  </si>
  <si>
    <t>26-33</t>
  </si>
  <si>
    <t>29-56</t>
  </si>
  <si>
    <t>16-21</t>
  </si>
  <si>
    <t>13-27</t>
  </si>
  <si>
    <t>20-51</t>
  </si>
  <si>
    <t>20-37</t>
  </si>
  <si>
    <t>25-53</t>
  </si>
  <si>
    <t>33-54</t>
  </si>
  <si>
    <t>28-64</t>
  </si>
  <si>
    <t>15-24</t>
  </si>
  <si>
    <t>29-54</t>
  </si>
  <si>
    <t>19-25</t>
  </si>
  <si>
    <t>25-54</t>
  </si>
  <si>
    <t>28-55</t>
  </si>
  <si>
    <t>21-29</t>
  </si>
  <si>
    <t>14-24</t>
  </si>
  <si>
    <t>22-46</t>
  </si>
  <si>
    <t>23-31</t>
  </si>
  <si>
    <t>24-54</t>
  </si>
  <si>
    <t>25-39</t>
  </si>
  <si>
    <t>25-56</t>
  </si>
  <si>
    <t>19-27</t>
  </si>
  <si>
    <t>24-68</t>
  </si>
  <si>
    <t>15-22</t>
  </si>
  <si>
    <t>20-61</t>
  </si>
  <si>
    <t>25-47</t>
  </si>
  <si>
    <t>24-51</t>
  </si>
  <si>
    <t>37-43</t>
  </si>
  <si>
    <t>26-65</t>
  </si>
  <si>
    <t>20-45</t>
  </si>
  <si>
    <t>31-43</t>
  </si>
  <si>
    <t>25-57</t>
  </si>
  <si>
    <t>26-55</t>
  </si>
  <si>
    <t>26-34</t>
  </si>
  <si>
    <t>30-62</t>
  </si>
  <si>
    <t>18-56</t>
  </si>
  <si>
    <t>18-25</t>
  </si>
  <si>
    <t>19-53</t>
  </si>
  <si>
    <t>17-30</t>
  </si>
  <si>
    <t>18-26</t>
  </si>
  <si>
    <t>24-59</t>
  </si>
  <si>
    <t>Location</t>
  </si>
  <si>
    <t>Opp</t>
  </si>
  <si>
    <t>Diff</t>
  </si>
  <si>
    <t>Fouls</t>
  </si>
  <si>
    <t>NC</t>
  </si>
  <si>
    <t>SEC</t>
  </si>
  <si>
    <t>ALL</t>
  </si>
  <si>
    <t>Games</t>
  </si>
  <si>
    <t>AVG</t>
  </si>
  <si>
    <t>KENTUCKY WILDCATS STATS</t>
  </si>
  <si>
    <t>MORE</t>
  </si>
  <si>
    <t>26-52</t>
  </si>
  <si>
    <t>19-28</t>
  </si>
  <si>
    <t>25-65</t>
  </si>
  <si>
    <t>MIAOH</t>
  </si>
  <si>
    <t>26-53</t>
  </si>
  <si>
    <t>23-48</t>
  </si>
  <si>
    <t>15-26</t>
  </si>
  <si>
    <t>SAMH</t>
  </si>
  <si>
    <t>36-60</t>
  </si>
  <si>
    <t>19-29</t>
  </si>
  <si>
    <t>29-77</t>
  </si>
  <si>
    <t>16-19</t>
  </si>
  <si>
    <t>18-38</t>
  </si>
  <si>
    <t>RIDER</t>
  </si>
  <si>
    <t>34-66</t>
  </si>
  <si>
    <t>20-28</t>
  </si>
  <si>
    <t>18-58</t>
  </si>
  <si>
    <t>CLEST</t>
  </si>
  <si>
    <t>22-42</t>
  </si>
  <si>
    <t>24-35</t>
  </si>
  <si>
    <t>17-64</t>
  </si>
  <si>
    <t>STAN</t>
  </si>
  <si>
    <t>17-25</t>
  </si>
  <si>
    <t>20-55</t>
  </si>
  <si>
    <t>UNCA</t>
  </si>
  <si>
    <t>36-69</t>
  </si>
  <si>
    <t>14-20</t>
  </si>
  <si>
    <t>22-54</t>
  </si>
  <si>
    <t>UNC</t>
  </si>
  <si>
    <t>26-67</t>
  </si>
  <si>
    <t>@CONN</t>
  </si>
  <si>
    <t>25-64</t>
  </si>
  <si>
    <t>23-51</t>
  </si>
  <si>
    <t>@IND</t>
  </si>
  <si>
    <t>35-66</t>
  </si>
  <si>
    <t>28-60</t>
  </si>
  <si>
    <t>APSU</t>
  </si>
  <si>
    <t>32-63</t>
  </si>
  <si>
    <t>18-18</t>
  </si>
  <si>
    <t>24-64</t>
  </si>
  <si>
    <t>DREX</t>
  </si>
  <si>
    <t>17-19</t>
  </si>
  <si>
    <t>17-55</t>
  </si>
  <si>
    <t>LBSU</t>
  </si>
  <si>
    <t>29-65</t>
  </si>
  <si>
    <t>22-30</t>
  </si>
  <si>
    <t>28-68</t>
  </si>
  <si>
    <t>HART</t>
  </si>
  <si>
    <t>41-68</t>
  </si>
  <si>
    <t>14-28</t>
  </si>
  <si>
    <t>22-58</t>
  </si>
  <si>
    <t>UL</t>
  </si>
  <si>
    <t>24-52</t>
  </si>
  <si>
    <t>21-34</t>
  </si>
  <si>
    <t>19-59</t>
  </si>
  <si>
    <t>19-26</t>
  </si>
  <si>
    <t>UGA</t>
  </si>
  <si>
    <t>22-33</t>
  </si>
  <si>
    <t>@FLA</t>
  </si>
  <si>
    <t>36-70</t>
  </si>
  <si>
    <t>26-68</t>
  </si>
  <si>
    <t>17-20</t>
  </si>
  <si>
    <t>@AUB</t>
  </si>
  <si>
    <t>22-43</t>
  </si>
  <si>
    <t>23-35</t>
  </si>
  <si>
    <t>25-60</t>
  </si>
  <si>
    <t>ARK</t>
  </si>
  <si>
    <t>37-77</t>
  </si>
  <si>
    <t>22-72</t>
  </si>
  <si>
    <t>23-29</t>
  </si>
  <si>
    <t>22-57</t>
  </si>
  <si>
    <t>22-64</t>
  </si>
  <si>
    <t>VANDY</t>
  </si>
  <si>
    <t>MISS</t>
  </si>
  <si>
    <t>31-62</t>
  </si>
  <si>
    <t>14-19</t>
  </si>
  <si>
    <t>29-66</t>
  </si>
  <si>
    <t>@LSU</t>
  </si>
  <si>
    <t>30-65</t>
  </si>
  <si>
    <t>16-23</t>
  </si>
  <si>
    <t>21-66</t>
  </si>
  <si>
    <t>ALA</t>
  </si>
  <si>
    <t>22-48</t>
  </si>
  <si>
    <t>19-31</t>
  </si>
  <si>
    <t>21-63</t>
  </si>
  <si>
    <t>18-30</t>
  </si>
  <si>
    <t>23-60</t>
  </si>
  <si>
    <t>@MSST</t>
  </si>
  <si>
    <t>28-66</t>
  </si>
  <si>
    <t>21-31</t>
  </si>
  <si>
    <t>27-70</t>
  </si>
  <si>
    <t>@VANDY</t>
  </si>
  <si>
    <t>28-59</t>
  </si>
  <si>
    <t>23-61</t>
  </si>
  <si>
    <t>Data imported from Statsheet:</t>
  </si>
  <si>
    <t>http://statsheet.com/mcb/teams/vanderbilt/game_stats</t>
  </si>
  <si>
    <t>http://statsheet.com/mcb/teams/kentucky/game_stats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</si>
</sst>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16" fontId="0" fillId="0" borderId="0" xfId="0" applyNumberFormat="1"/>
    <xf numFmtId="17" fontId="0" fillId="0" borderId="0" xfId="0" applyNumberFormat="1"/>
    <xf numFmtId="0" fontId="1" fillId="0" borderId="1" xfId="0" applyFont="1" applyBorder="1" applyAlignment="1">
      <alignment horizontal="center"/>
    </xf>
    <xf numFmtId="2" fontId="0" fillId="0" borderId="2" xfId="0" applyNumberFormat="1" applyBorder="1"/>
    <xf numFmtId="2" fontId="0" fillId="0" borderId="3" xfId="0" applyNumberFormat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ame_stat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ame_stats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heet.com/mcb/teams/vanderbilt/game_sta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hyperlink" Target="http://statsheet.com/mcb/teams/kentucky/game_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abSelected="1" workbookViewId="0">
      <selection activeCell="A40" sqref="A40"/>
    </sheetView>
  </sheetViews>
  <sheetFormatPr defaultRowHeight="11.25" x14ac:dyDescent="0.2"/>
  <cols>
    <col min="1" max="1" width="11.33203125" bestFit="1" customWidth="1"/>
    <col min="2" max="2" width="8.83203125" bestFit="1" customWidth="1"/>
    <col min="3" max="3" width="31.6640625" bestFit="1" customWidth="1"/>
    <col min="4" max="4" width="3.33203125" bestFit="1" customWidth="1"/>
    <col min="5" max="5" width="3.1640625" bestFit="1" customWidth="1"/>
    <col min="6" max="6" width="5.83203125" bestFit="1" customWidth="1"/>
    <col min="7" max="7" width="5.1640625" bestFit="1" customWidth="1"/>
    <col min="8" max="8" width="7" bestFit="1" customWidth="1"/>
    <col min="9" max="9" width="5.1640625" bestFit="1" customWidth="1"/>
    <col min="10" max="10" width="7.1640625" bestFit="1" customWidth="1"/>
    <col min="11" max="11" width="5.1640625" bestFit="1" customWidth="1"/>
    <col min="12" max="12" width="3.6640625" bestFit="1" customWidth="1"/>
    <col min="13" max="13" width="3.5" bestFit="1" customWidth="1"/>
    <col min="14" max="14" width="4.5" bestFit="1" customWidth="1"/>
    <col min="15" max="15" width="3.6640625" bestFit="1" customWidth="1"/>
    <col min="16" max="16" width="3.33203125" bestFit="1" customWidth="1"/>
    <col min="17" max="17" width="3.1640625" bestFit="1" customWidth="1"/>
    <col min="18" max="18" width="3.5" bestFit="1" customWidth="1"/>
    <col min="19" max="19" width="3.1640625" bestFit="1" customWidth="1"/>
    <col min="20" max="20" width="16.5" bestFit="1" customWidth="1"/>
    <col min="21" max="21" width="3.33203125" bestFit="1" customWidth="1"/>
    <col min="22" max="22" width="3.1640625" bestFit="1" customWidth="1"/>
    <col min="23" max="23" width="5.83203125" bestFit="1" customWidth="1"/>
    <col min="24" max="24" width="5.1640625" bestFit="1" customWidth="1"/>
    <col min="25" max="25" width="7.1640625" bestFit="1" customWidth="1"/>
    <col min="26" max="26" width="5.1640625" bestFit="1" customWidth="1"/>
    <col min="27" max="27" width="7.1640625" bestFit="1" customWidth="1"/>
    <col min="28" max="28" width="5.1640625" bestFit="1" customWidth="1"/>
    <col min="29" max="29" width="3.6640625" bestFit="1" customWidth="1"/>
    <col min="30" max="30" width="3.5" bestFit="1" customWidth="1"/>
    <col min="31" max="31" width="4.5" bestFit="1" customWidth="1"/>
    <col min="32" max="32" width="3.6640625" bestFit="1" customWidth="1"/>
    <col min="33" max="33" width="3.33203125" bestFit="1" customWidth="1"/>
    <col min="34" max="34" width="3.1640625" bestFit="1" customWidth="1"/>
    <col min="35" max="35" width="3.5" bestFit="1" customWidth="1"/>
    <col min="36" max="36" width="3.1640625" bestFit="1" customWidth="1"/>
  </cols>
  <sheetData>
    <row r="1" spans="1:43" x14ac:dyDescent="0.2">
      <c r="C1" t="s">
        <v>0</v>
      </c>
      <c r="T1" t="s">
        <v>1</v>
      </c>
      <c r="AO1" t="s">
        <v>139</v>
      </c>
    </row>
    <row r="2" spans="1:43" x14ac:dyDescent="0.2"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  <c r="K2" s="1">
        <v>0.03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s="1">
        <v>0.03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M2" t="s">
        <v>136</v>
      </c>
      <c r="AN2" t="s">
        <v>143</v>
      </c>
      <c r="AO2" t="s">
        <v>34</v>
      </c>
      <c r="AP2" t="s">
        <v>137</v>
      </c>
      <c r="AQ2" t="s">
        <v>138</v>
      </c>
    </row>
    <row r="3" spans="1:43" x14ac:dyDescent="0.2">
      <c r="A3" t="s">
        <v>2</v>
      </c>
      <c r="B3" t="s">
        <v>3</v>
      </c>
      <c r="C3">
        <v>43</v>
      </c>
      <c r="D3">
        <v>52</v>
      </c>
      <c r="E3">
        <v>95</v>
      </c>
      <c r="F3" t="s">
        <v>51</v>
      </c>
      <c r="G3">
        <v>58.9</v>
      </c>
      <c r="H3" t="s">
        <v>52</v>
      </c>
      <c r="I3">
        <v>75.900000000000006</v>
      </c>
      <c r="J3" s="2">
        <v>40376</v>
      </c>
      <c r="K3">
        <v>41.2</v>
      </c>
      <c r="L3">
        <v>7</v>
      </c>
      <c r="M3">
        <v>25</v>
      </c>
      <c r="N3">
        <v>32</v>
      </c>
      <c r="O3">
        <v>11</v>
      </c>
      <c r="P3">
        <v>9</v>
      </c>
      <c r="Q3">
        <v>5</v>
      </c>
      <c r="R3">
        <v>18</v>
      </c>
      <c r="S3">
        <v>19</v>
      </c>
      <c r="T3">
        <v>36</v>
      </c>
      <c r="U3">
        <v>37</v>
      </c>
      <c r="V3">
        <v>73</v>
      </c>
      <c r="W3" t="s">
        <v>53</v>
      </c>
      <c r="X3">
        <v>42.9</v>
      </c>
      <c r="Y3" s="2">
        <v>40470</v>
      </c>
      <c r="Z3">
        <v>52.6</v>
      </c>
      <c r="AA3" s="2">
        <v>40439</v>
      </c>
      <c r="AB3">
        <v>50</v>
      </c>
      <c r="AC3">
        <v>17</v>
      </c>
      <c r="AD3">
        <v>19</v>
      </c>
      <c r="AE3">
        <v>36</v>
      </c>
      <c r="AF3">
        <v>14</v>
      </c>
      <c r="AG3">
        <v>8</v>
      </c>
      <c r="AH3">
        <v>1</v>
      </c>
      <c r="AI3">
        <v>23</v>
      </c>
      <c r="AJ3">
        <v>25</v>
      </c>
      <c r="AL3" t="s">
        <v>140</v>
      </c>
      <c r="AM3" t="str">
        <f>IF(LEFT(B3,1)&lt;&gt;"@","HOME","AWAY")</f>
        <v>HOME</v>
      </c>
      <c r="AN3">
        <v>1</v>
      </c>
      <c r="AO3">
        <f>+S3</f>
        <v>19</v>
      </c>
      <c r="AP3">
        <f>+AJ3</f>
        <v>25</v>
      </c>
      <c r="AQ3">
        <f>+AP3-AO3</f>
        <v>6</v>
      </c>
    </row>
    <row r="4" spans="1:43" x14ac:dyDescent="0.2">
      <c r="A4" t="s">
        <v>2</v>
      </c>
      <c r="B4" t="s">
        <v>4</v>
      </c>
      <c r="C4">
        <v>40</v>
      </c>
      <c r="D4">
        <v>32</v>
      </c>
      <c r="E4">
        <v>72</v>
      </c>
      <c r="F4" t="s">
        <v>54</v>
      </c>
      <c r="G4">
        <v>47.4</v>
      </c>
      <c r="H4" t="s">
        <v>55</v>
      </c>
      <c r="I4">
        <v>63.6</v>
      </c>
      <c r="J4" s="2">
        <v>40278</v>
      </c>
      <c r="K4">
        <v>40</v>
      </c>
      <c r="L4">
        <v>7</v>
      </c>
      <c r="M4">
        <v>28</v>
      </c>
      <c r="N4">
        <v>35</v>
      </c>
      <c r="O4">
        <v>13</v>
      </c>
      <c r="P4">
        <v>11</v>
      </c>
      <c r="Q4">
        <v>5</v>
      </c>
      <c r="R4">
        <v>17</v>
      </c>
      <c r="S4">
        <v>23</v>
      </c>
      <c r="T4">
        <v>39</v>
      </c>
      <c r="U4">
        <v>31</v>
      </c>
      <c r="V4">
        <v>70</v>
      </c>
      <c r="W4" t="s">
        <v>56</v>
      </c>
      <c r="X4">
        <v>41</v>
      </c>
      <c r="Y4" t="s">
        <v>57</v>
      </c>
      <c r="Z4">
        <v>61.9</v>
      </c>
      <c r="AA4" s="2">
        <v>40378</v>
      </c>
      <c r="AB4">
        <v>36.799999999999997</v>
      </c>
      <c r="AC4">
        <v>15</v>
      </c>
      <c r="AD4">
        <v>30</v>
      </c>
      <c r="AE4">
        <v>45</v>
      </c>
      <c r="AF4">
        <v>12</v>
      </c>
      <c r="AG4">
        <v>5</v>
      </c>
      <c r="AH4">
        <v>4</v>
      </c>
      <c r="AI4">
        <v>17</v>
      </c>
      <c r="AJ4">
        <v>20</v>
      </c>
      <c r="AL4" t="s">
        <v>140</v>
      </c>
      <c r="AM4" t="str">
        <f t="shared" ref="AM4:AM28" si="0">IF(LEFT(B4,1)&lt;&gt;"@","HOME","AWAY")</f>
        <v>AWAY</v>
      </c>
      <c r="AN4">
        <v>1</v>
      </c>
      <c r="AO4">
        <f t="shared" ref="AO4:AO28" si="1">+S4</f>
        <v>23</v>
      </c>
      <c r="AP4">
        <f t="shared" ref="AP4:AP28" si="2">+AJ4</f>
        <v>20</v>
      </c>
      <c r="AQ4">
        <f t="shared" ref="AQ4:AQ28" si="3">+AP4-AO4</f>
        <v>-3</v>
      </c>
    </row>
    <row r="5" spans="1:43" x14ac:dyDescent="0.2">
      <c r="A5" t="s">
        <v>5</v>
      </c>
      <c r="B5" t="s">
        <v>6</v>
      </c>
      <c r="C5">
        <v>24</v>
      </c>
      <c r="D5">
        <v>34</v>
      </c>
      <c r="E5">
        <v>58</v>
      </c>
      <c r="F5" t="s">
        <v>58</v>
      </c>
      <c r="G5">
        <v>27.5</v>
      </c>
      <c r="H5" t="s">
        <v>59</v>
      </c>
      <c r="I5">
        <v>71.400000000000006</v>
      </c>
      <c r="J5" s="2">
        <v>40317</v>
      </c>
      <c r="K5">
        <v>26.3</v>
      </c>
      <c r="L5">
        <v>14</v>
      </c>
      <c r="M5">
        <v>18</v>
      </c>
      <c r="N5">
        <v>32</v>
      </c>
      <c r="O5">
        <v>5</v>
      </c>
      <c r="P5">
        <v>7</v>
      </c>
      <c r="Q5">
        <v>6</v>
      </c>
      <c r="R5">
        <v>16</v>
      </c>
      <c r="S5">
        <v>16</v>
      </c>
      <c r="T5">
        <v>36</v>
      </c>
      <c r="U5">
        <v>31</v>
      </c>
      <c r="V5">
        <v>67</v>
      </c>
      <c r="W5" t="s">
        <v>60</v>
      </c>
      <c r="X5">
        <v>39.700000000000003</v>
      </c>
      <c r="Y5" s="2">
        <v>40464</v>
      </c>
      <c r="Z5">
        <v>76.900000000000006</v>
      </c>
      <c r="AA5" s="2">
        <v>40252</v>
      </c>
      <c r="AB5">
        <v>20</v>
      </c>
      <c r="AC5">
        <v>23</v>
      </c>
      <c r="AD5">
        <v>30</v>
      </c>
      <c r="AE5">
        <v>53</v>
      </c>
      <c r="AF5">
        <v>11</v>
      </c>
      <c r="AG5">
        <v>9</v>
      </c>
      <c r="AH5">
        <v>4</v>
      </c>
      <c r="AI5">
        <v>18</v>
      </c>
      <c r="AJ5">
        <v>23</v>
      </c>
      <c r="AL5" t="s">
        <v>140</v>
      </c>
      <c r="AM5" t="s">
        <v>31</v>
      </c>
      <c r="AN5">
        <v>1</v>
      </c>
      <c r="AO5">
        <f t="shared" si="1"/>
        <v>16</v>
      </c>
      <c r="AP5">
        <f t="shared" si="2"/>
        <v>23</v>
      </c>
      <c r="AQ5">
        <f t="shared" si="3"/>
        <v>7</v>
      </c>
    </row>
    <row r="6" spans="1:43" x14ac:dyDescent="0.2">
      <c r="A6" t="s">
        <v>2</v>
      </c>
      <c r="B6" t="s">
        <v>7</v>
      </c>
      <c r="C6">
        <v>32</v>
      </c>
      <c r="D6">
        <v>36</v>
      </c>
      <c r="E6">
        <v>68</v>
      </c>
      <c r="F6" t="s">
        <v>61</v>
      </c>
      <c r="G6">
        <v>43.3</v>
      </c>
      <c r="H6" s="2">
        <v>40181</v>
      </c>
      <c r="I6">
        <v>33.299999999999997</v>
      </c>
      <c r="J6" s="2">
        <v>40447</v>
      </c>
      <c r="K6">
        <v>34.6</v>
      </c>
      <c r="L6">
        <v>18</v>
      </c>
      <c r="M6">
        <v>33</v>
      </c>
      <c r="N6">
        <v>51</v>
      </c>
      <c r="O6">
        <v>13</v>
      </c>
      <c r="P6">
        <v>4</v>
      </c>
      <c r="Q6">
        <v>9</v>
      </c>
      <c r="R6">
        <v>15</v>
      </c>
      <c r="S6">
        <v>13</v>
      </c>
      <c r="T6">
        <v>26</v>
      </c>
      <c r="U6">
        <v>15</v>
      </c>
      <c r="V6">
        <v>41</v>
      </c>
      <c r="W6" t="s">
        <v>62</v>
      </c>
      <c r="X6">
        <v>23.8</v>
      </c>
      <c r="Y6" s="2">
        <v>40341</v>
      </c>
      <c r="Z6">
        <v>50</v>
      </c>
      <c r="AA6" s="2">
        <v>40317</v>
      </c>
      <c r="AB6">
        <v>26.3</v>
      </c>
      <c r="AC6">
        <v>17</v>
      </c>
      <c r="AD6">
        <v>22</v>
      </c>
      <c r="AE6">
        <v>39</v>
      </c>
      <c r="AF6">
        <v>9</v>
      </c>
      <c r="AG6">
        <v>8</v>
      </c>
      <c r="AH6">
        <v>1</v>
      </c>
      <c r="AI6">
        <v>13</v>
      </c>
      <c r="AJ6">
        <v>9</v>
      </c>
      <c r="AL6" t="s">
        <v>140</v>
      </c>
      <c r="AM6" t="s">
        <v>31</v>
      </c>
      <c r="AN6">
        <v>1</v>
      </c>
      <c r="AO6">
        <f t="shared" si="1"/>
        <v>13</v>
      </c>
      <c r="AP6">
        <f t="shared" si="2"/>
        <v>9</v>
      </c>
      <c r="AQ6">
        <f t="shared" si="3"/>
        <v>-4</v>
      </c>
    </row>
    <row r="7" spans="1:43" x14ac:dyDescent="0.2">
      <c r="A7" t="s">
        <v>2</v>
      </c>
      <c r="B7" t="s">
        <v>8</v>
      </c>
      <c r="C7">
        <v>36</v>
      </c>
      <c r="D7">
        <v>48</v>
      </c>
      <c r="E7">
        <v>84</v>
      </c>
      <c r="F7" t="s">
        <v>63</v>
      </c>
      <c r="G7">
        <v>53.4</v>
      </c>
      <c r="H7" t="s">
        <v>64</v>
      </c>
      <c r="I7">
        <v>51.7</v>
      </c>
      <c r="J7" s="2">
        <v>40379</v>
      </c>
      <c r="K7">
        <v>35</v>
      </c>
      <c r="L7">
        <v>12</v>
      </c>
      <c r="M7">
        <v>23</v>
      </c>
      <c r="N7">
        <v>35</v>
      </c>
      <c r="O7">
        <v>14</v>
      </c>
      <c r="P7">
        <v>6</v>
      </c>
      <c r="Q7">
        <v>4</v>
      </c>
      <c r="R7">
        <v>12</v>
      </c>
      <c r="S7">
        <v>20</v>
      </c>
      <c r="T7">
        <v>41</v>
      </c>
      <c r="U7">
        <v>31</v>
      </c>
      <c r="V7">
        <v>72</v>
      </c>
      <c r="W7" t="s">
        <v>65</v>
      </c>
      <c r="X7">
        <v>43.3</v>
      </c>
      <c r="Y7" t="s">
        <v>66</v>
      </c>
      <c r="Z7">
        <v>66.7</v>
      </c>
      <c r="AA7" s="2">
        <v>40347</v>
      </c>
      <c r="AB7">
        <v>33.299999999999997</v>
      </c>
      <c r="AC7">
        <v>14</v>
      </c>
      <c r="AD7">
        <v>22</v>
      </c>
      <c r="AE7">
        <v>36</v>
      </c>
      <c r="AF7">
        <v>9</v>
      </c>
      <c r="AG7">
        <v>3</v>
      </c>
      <c r="AH7">
        <v>2</v>
      </c>
      <c r="AI7">
        <v>13</v>
      </c>
      <c r="AJ7">
        <v>25</v>
      </c>
      <c r="AL7" t="s">
        <v>140</v>
      </c>
      <c r="AM7" t="s">
        <v>31</v>
      </c>
      <c r="AN7">
        <v>1</v>
      </c>
      <c r="AO7">
        <f t="shared" si="1"/>
        <v>20</v>
      </c>
      <c r="AP7">
        <f t="shared" si="2"/>
        <v>25</v>
      </c>
      <c r="AQ7">
        <f t="shared" si="3"/>
        <v>5</v>
      </c>
    </row>
    <row r="8" spans="1:43" x14ac:dyDescent="0.2">
      <c r="A8" t="s">
        <v>2</v>
      </c>
      <c r="B8" t="s">
        <v>9</v>
      </c>
      <c r="C8">
        <v>39</v>
      </c>
      <c r="D8">
        <v>50</v>
      </c>
      <c r="E8">
        <v>89</v>
      </c>
      <c r="F8" t="s">
        <v>67</v>
      </c>
      <c r="G8">
        <v>50</v>
      </c>
      <c r="H8" t="s">
        <v>68</v>
      </c>
      <c r="I8">
        <v>83.9</v>
      </c>
      <c r="J8" s="2">
        <v>40315</v>
      </c>
      <c r="K8">
        <v>29.4</v>
      </c>
      <c r="L8">
        <v>15</v>
      </c>
      <c r="M8">
        <v>32</v>
      </c>
      <c r="N8">
        <v>47</v>
      </c>
      <c r="O8">
        <v>13</v>
      </c>
      <c r="P8">
        <v>7</v>
      </c>
      <c r="Q8">
        <v>8</v>
      </c>
      <c r="R8">
        <v>24</v>
      </c>
      <c r="S8">
        <v>22</v>
      </c>
      <c r="T8">
        <v>33</v>
      </c>
      <c r="U8">
        <v>50</v>
      </c>
      <c r="V8">
        <v>83</v>
      </c>
      <c r="W8" t="s">
        <v>61</v>
      </c>
      <c r="X8">
        <v>43.3</v>
      </c>
      <c r="Y8" t="s">
        <v>69</v>
      </c>
      <c r="Z8">
        <v>66.7</v>
      </c>
      <c r="AA8" s="2">
        <v>40441</v>
      </c>
      <c r="AB8">
        <v>45</v>
      </c>
      <c r="AC8">
        <v>9</v>
      </c>
      <c r="AD8">
        <v>17</v>
      </c>
      <c r="AE8">
        <v>26</v>
      </c>
      <c r="AF8">
        <v>16</v>
      </c>
      <c r="AG8">
        <v>14</v>
      </c>
      <c r="AH8">
        <v>6</v>
      </c>
      <c r="AI8">
        <v>13</v>
      </c>
      <c r="AJ8">
        <v>25</v>
      </c>
      <c r="AL8" t="s">
        <v>140</v>
      </c>
      <c r="AM8" t="str">
        <f t="shared" si="0"/>
        <v>HOME</v>
      </c>
      <c r="AN8">
        <v>1</v>
      </c>
      <c r="AO8">
        <f t="shared" si="1"/>
        <v>22</v>
      </c>
      <c r="AP8">
        <f t="shared" si="2"/>
        <v>25</v>
      </c>
      <c r="AQ8">
        <f t="shared" si="3"/>
        <v>3</v>
      </c>
    </row>
    <row r="9" spans="1:43" x14ac:dyDescent="0.2">
      <c r="A9" t="s">
        <v>2</v>
      </c>
      <c r="B9" t="s">
        <v>10</v>
      </c>
      <c r="C9">
        <v>27</v>
      </c>
      <c r="D9">
        <v>40</v>
      </c>
      <c r="E9">
        <v>67</v>
      </c>
      <c r="F9" t="s">
        <v>70</v>
      </c>
      <c r="G9">
        <v>44</v>
      </c>
      <c r="H9" t="s">
        <v>71</v>
      </c>
      <c r="I9">
        <v>66.7</v>
      </c>
      <c r="J9" s="2">
        <v>40250</v>
      </c>
      <c r="K9">
        <v>23.1</v>
      </c>
      <c r="L9">
        <v>14</v>
      </c>
      <c r="M9">
        <v>27</v>
      </c>
      <c r="N9">
        <v>41</v>
      </c>
      <c r="O9">
        <v>10</v>
      </c>
      <c r="P9">
        <v>4</v>
      </c>
      <c r="Q9">
        <v>3</v>
      </c>
      <c r="R9">
        <v>12</v>
      </c>
      <c r="S9">
        <v>15</v>
      </c>
      <c r="T9">
        <v>28</v>
      </c>
      <c r="U9">
        <v>26</v>
      </c>
      <c r="V9">
        <v>54</v>
      </c>
      <c r="W9" t="s">
        <v>72</v>
      </c>
      <c r="X9">
        <v>39.299999999999997</v>
      </c>
      <c r="Y9" s="2">
        <v>40312</v>
      </c>
      <c r="Z9">
        <v>35.700000000000003</v>
      </c>
      <c r="AA9" s="2">
        <v>40319</v>
      </c>
      <c r="AB9">
        <v>23.8</v>
      </c>
      <c r="AC9">
        <v>12</v>
      </c>
      <c r="AD9">
        <v>21</v>
      </c>
      <c r="AE9">
        <v>33</v>
      </c>
      <c r="AF9">
        <v>2</v>
      </c>
      <c r="AG9">
        <v>6</v>
      </c>
      <c r="AH9">
        <v>3</v>
      </c>
      <c r="AI9">
        <v>12</v>
      </c>
      <c r="AJ9">
        <v>21</v>
      </c>
      <c r="AL9" t="s">
        <v>140</v>
      </c>
      <c r="AM9" t="str">
        <f t="shared" si="0"/>
        <v>HOME</v>
      </c>
      <c r="AN9">
        <v>1</v>
      </c>
      <c r="AO9">
        <f t="shared" si="1"/>
        <v>15</v>
      </c>
      <c r="AP9">
        <f t="shared" si="2"/>
        <v>21</v>
      </c>
      <c r="AQ9">
        <f t="shared" si="3"/>
        <v>6</v>
      </c>
    </row>
    <row r="10" spans="1:43" x14ac:dyDescent="0.2">
      <c r="A10" t="s">
        <v>5</v>
      </c>
      <c r="B10" t="s">
        <v>11</v>
      </c>
      <c r="C10">
        <v>36</v>
      </c>
      <c r="D10">
        <v>32</v>
      </c>
      <c r="E10">
        <v>68</v>
      </c>
      <c r="F10" t="s">
        <v>73</v>
      </c>
      <c r="G10">
        <v>42.4</v>
      </c>
      <c r="H10" s="2">
        <v>40467</v>
      </c>
      <c r="I10">
        <v>62.5</v>
      </c>
      <c r="J10" s="2">
        <v>40415</v>
      </c>
      <c r="K10">
        <v>32</v>
      </c>
      <c r="L10">
        <v>9</v>
      </c>
      <c r="M10">
        <v>18</v>
      </c>
      <c r="N10">
        <v>27</v>
      </c>
      <c r="O10">
        <v>14</v>
      </c>
      <c r="P10">
        <v>8</v>
      </c>
      <c r="Q10">
        <v>1</v>
      </c>
      <c r="R10">
        <v>10</v>
      </c>
      <c r="S10">
        <v>16</v>
      </c>
      <c r="T10">
        <v>46</v>
      </c>
      <c r="U10">
        <v>33</v>
      </c>
      <c r="V10">
        <v>79</v>
      </c>
      <c r="W10" t="s">
        <v>74</v>
      </c>
      <c r="X10">
        <v>59.3</v>
      </c>
      <c r="Y10" s="2">
        <v>40372</v>
      </c>
      <c r="Z10">
        <v>53.8</v>
      </c>
      <c r="AA10" s="2">
        <v>40405</v>
      </c>
      <c r="AB10">
        <v>53.3</v>
      </c>
      <c r="AC10">
        <v>7</v>
      </c>
      <c r="AD10">
        <v>25</v>
      </c>
      <c r="AE10">
        <v>32</v>
      </c>
      <c r="AF10">
        <v>20</v>
      </c>
      <c r="AG10">
        <v>5</v>
      </c>
      <c r="AH10">
        <v>5</v>
      </c>
      <c r="AI10">
        <v>14</v>
      </c>
      <c r="AJ10">
        <v>13</v>
      </c>
      <c r="AL10" t="s">
        <v>140</v>
      </c>
      <c r="AM10" t="str">
        <f t="shared" si="0"/>
        <v>AWAY</v>
      </c>
      <c r="AN10">
        <v>1</v>
      </c>
      <c r="AO10">
        <f t="shared" si="1"/>
        <v>16</v>
      </c>
      <c r="AP10">
        <f t="shared" si="2"/>
        <v>13</v>
      </c>
      <c r="AQ10">
        <f t="shared" si="3"/>
        <v>-3</v>
      </c>
    </row>
    <row r="11" spans="1:43" x14ac:dyDescent="0.2">
      <c r="A11" t="s">
        <v>5</v>
      </c>
      <c r="B11" t="s">
        <v>12</v>
      </c>
      <c r="C11">
        <v>38</v>
      </c>
      <c r="D11">
        <v>31</v>
      </c>
      <c r="E11">
        <v>69</v>
      </c>
      <c r="F11" t="s">
        <v>75</v>
      </c>
      <c r="G11">
        <v>46.4</v>
      </c>
      <c r="H11" s="2">
        <v>40532</v>
      </c>
      <c r="I11">
        <v>60</v>
      </c>
      <c r="J11" s="2">
        <v>40317</v>
      </c>
      <c r="K11">
        <v>26.3</v>
      </c>
      <c r="L11">
        <v>10</v>
      </c>
      <c r="M11">
        <v>21</v>
      </c>
      <c r="N11">
        <v>31</v>
      </c>
      <c r="O11">
        <v>8</v>
      </c>
      <c r="P11">
        <v>4</v>
      </c>
      <c r="Q11">
        <v>4</v>
      </c>
      <c r="R11">
        <v>10</v>
      </c>
      <c r="S11">
        <v>24</v>
      </c>
      <c r="T11">
        <v>37</v>
      </c>
      <c r="U11">
        <v>39</v>
      </c>
      <c r="V11">
        <v>76</v>
      </c>
      <c r="W11" t="s">
        <v>76</v>
      </c>
      <c r="X11">
        <v>49.1</v>
      </c>
      <c r="Y11" t="s">
        <v>77</v>
      </c>
      <c r="Z11">
        <v>65.2</v>
      </c>
      <c r="AA11" s="2">
        <v>40315</v>
      </c>
      <c r="AB11">
        <v>29.4</v>
      </c>
      <c r="AC11">
        <v>13</v>
      </c>
      <c r="AD11">
        <v>27</v>
      </c>
      <c r="AE11">
        <v>40</v>
      </c>
      <c r="AF11">
        <v>13</v>
      </c>
      <c r="AG11">
        <v>5</v>
      </c>
      <c r="AH11">
        <v>5</v>
      </c>
      <c r="AI11">
        <v>8</v>
      </c>
      <c r="AJ11">
        <v>21</v>
      </c>
      <c r="AL11" t="s">
        <v>140</v>
      </c>
      <c r="AM11" t="str">
        <f t="shared" si="0"/>
        <v>AWAY</v>
      </c>
      <c r="AN11">
        <v>1</v>
      </c>
      <c r="AO11">
        <f t="shared" si="1"/>
        <v>24</v>
      </c>
      <c r="AP11">
        <f t="shared" si="2"/>
        <v>21</v>
      </c>
      <c r="AQ11">
        <f t="shared" si="3"/>
        <v>-3</v>
      </c>
    </row>
    <row r="12" spans="1:43" x14ac:dyDescent="0.2">
      <c r="A12" t="s">
        <v>2</v>
      </c>
      <c r="B12" t="s">
        <v>13</v>
      </c>
      <c r="C12">
        <v>43</v>
      </c>
      <c r="D12">
        <v>41</v>
      </c>
      <c r="E12">
        <v>84</v>
      </c>
      <c r="F12" t="s">
        <v>78</v>
      </c>
      <c r="G12">
        <v>67.900000000000006</v>
      </c>
      <c r="H12" s="2">
        <v>40339</v>
      </c>
      <c r="I12">
        <v>60</v>
      </c>
      <c r="J12" s="2">
        <v>40343</v>
      </c>
      <c r="K12">
        <v>42.9</v>
      </c>
      <c r="L12">
        <v>6</v>
      </c>
      <c r="M12">
        <v>28</v>
      </c>
      <c r="N12">
        <v>34</v>
      </c>
      <c r="O12">
        <v>21</v>
      </c>
      <c r="P12">
        <v>3</v>
      </c>
      <c r="Q12">
        <v>4</v>
      </c>
      <c r="R12">
        <v>21</v>
      </c>
      <c r="S12">
        <v>17</v>
      </c>
      <c r="T12">
        <v>25</v>
      </c>
      <c r="U12">
        <v>46</v>
      </c>
      <c r="V12">
        <v>71</v>
      </c>
      <c r="W12" t="s">
        <v>79</v>
      </c>
      <c r="X12">
        <v>36.4</v>
      </c>
      <c r="Y12" t="s">
        <v>80</v>
      </c>
      <c r="Z12">
        <v>87.5</v>
      </c>
      <c r="AA12" s="2">
        <v>40441</v>
      </c>
      <c r="AB12">
        <v>45</v>
      </c>
      <c r="AC12">
        <v>13</v>
      </c>
      <c r="AD12">
        <v>14</v>
      </c>
      <c r="AE12">
        <v>27</v>
      </c>
      <c r="AF12">
        <v>16</v>
      </c>
      <c r="AG12">
        <v>9</v>
      </c>
      <c r="AH12">
        <v>1</v>
      </c>
      <c r="AI12">
        <v>12</v>
      </c>
      <c r="AJ12">
        <v>13</v>
      </c>
      <c r="AL12" t="s">
        <v>140</v>
      </c>
      <c r="AM12" t="str">
        <f t="shared" si="0"/>
        <v>HOME</v>
      </c>
      <c r="AN12">
        <v>1</v>
      </c>
      <c r="AO12">
        <f t="shared" si="1"/>
        <v>17</v>
      </c>
      <c r="AP12">
        <f t="shared" si="2"/>
        <v>13</v>
      </c>
      <c r="AQ12">
        <f t="shared" si="3"/>
        <v>-4</v>
      </c>
    </row>
    <row r="13" spans="1:43" x14ac:dyDescent="0.2">
      <c r="A13" t="s">
        <v>2</v>
      </c>
      <c r="B13" t="s">
        <v>14</v>
      </c>
      <c r="C13">
        <v>50</v>
      </c>
      <c r="D13">
        <v>49</v>
      </c>
      <c r="E13">
        <v>99</v>
      </c>
      <c r="F13" t="s">
        <v>81</v>
      </c>
      <c r="G13">
        <v>60.3</v>
      </c>
      <c r="H13" t="s">
        <v>82</v>
      </c>
      <c r="I13">
        <v>65.400000000000006</v>
      </c>
      <c r="J13" s="2">
        <v>40533</v>
      </c>
      <c r="K13">
        <v>57.1</v>
      </c>
      <c r="L13">
        <v>9</v>
      </c>
      <c r="M13">
        <v>28</v>
      </c>
      <c r="N13">
        <v>37</v>
      </c>
      <c r="O13">
        <v>22</v>
      </c>
      <c r="P13">
        <v>7</v>
      </c>
      <c r="Q13">
        <v>6</v>
      </c>
      <c r="R13">
        <v>17</v>
      </c>
      <c r="S13">
        <v>25</v>
      </c>
      <c r="T13">
        <v>25</v>
      </c>
      <c r="U13">
        <v>34</v>
      </c>
      <c r="V13">
        <v>59</v>
      </c>
      <c r="W13" t="s">
        <v>83</v>
      </c>
      <c r="X13">
        <v>31.5</v>
      </c>
      <c r="Y13" t="s">
        <v>84</v>
      </c>
      <c r="Z13">
        <v>57.6</v>
      </c>
      <c r="AA13" s="2">
        <v>40356</v>
      </c>
      <c r="AB13">
        <v>22.2</v>
      </c>
      <c r="AC13">
        <v>14</v>
      </c>
      <c r="AD13">
        <v>17</v>
      </c>
      <c r="AE13">
        <v>31</v>
      </c>
      <c r="AF13">
        <v>8</v>
      </c>
      <c r="AG13">
        <v>7</v>
      </c>
      <c r="AH13">
        <v>4</v>
      </c>
      <c r="AI13">
        <v>18</v>
      </c>
      <c r="AJ13">
        <v>23</v>
      </c>
      <c r="AL13" t="s">
        <v>140</v>
      </c>
      <c r="AM13" t="str">
        <f t="shared" si="0"/>
        <v>HOME</v>
      </c>
      <c r="AN13">
        <v>1</v>
      </c>
      <c r="AO13">
        <f t="shared" si="1"/>
        <v>25</v>
      </c>
      <c r="AP13">
        <f t="shared" si="2"/>
        <v>23</v>
      </c>
      <c r="AQ13">
        <f t="shared" si="3"/>
        <v>-2</v>
      </c>
    </row>
    <row r="14" spans="1:43" x14ac:dyDescent="0.2">
      <c r="A14" t="s">
        <v>2</v>
      </c>
      <c r="B14" t="s">
        <v>15</v>
      </c>
      <c r="C14">
        <v>38</v>
      </c>
      <c r="D14">
        <v>48</v>
      </c>
      <c r="E14">
        <v>86</v>
      </c>
      <c r="F14" t="s">
        <v>85</v>
      </c>
      <c r="G14">
        <v>43.8</v>
      </c>
      <c r="H14" t="s">
        <v>86</v>
      </c>
      <c r="I14">
        <v>70.8</v>
      </c>
      <c r="J14" s="2">
        <v>40321</v>
      </c>
      <c r="K14">
        <v>21.7</v>
      </c>
      <c r="L14">
        <v>20</v>
      </c>
      <c r="M14">
        <v>37</v>
      </c>
      <c r="N14">
        <v>57</v>
      </c>
      <c r="O14">
        <v>16</v>
      </c>
      <c r="P14">
        <v>7</v>
      </c>
      <c r="Q14">
        <v>10</v>
      </c>
      <c r="R14">
        <v>11</v>
      </c>
      <c r="S14">
        <v>20</v>
      </c>
      <c r="T14">
        <v>22</v>
      </c>
      <c r="U14">
        <v>26</v>
      </c>
      <c r="V14">
        <v>48</v>
      </c>
      <c r="W14" t="s">
        <v>87</v>
      </c>
      <c r="X14">
        <v>25.8</v>
      </c>
      <c r="Y14" s="2">
        <v>40502</v>
      </c>
      <c r="Z14">
        <v>55</v>
      </c>
      <c r="AA14" s="2">
        <v>40249</v>
      </c>
      <c r="AB14">
        <v>25</v>
      </c>
      <c r="AC14">
        <v>16</v>
      </c>
      <c r="AD14">
        <v>25</v>
      </c>
      <c r="AE14">
        <v>41</v>
      </c>
      <c r="AF14">
        <v>5</v>
      </c>
      <c r="AG14">
        <v>7</v>
      </c>
      <c r="AH14">
        <v>5</v>
      </c>
      <c r="AI14">
        <v>16</v>
      </c>
      <c r="AJ14">
        <v>20</v>
      </c>
      <c r="AL14" t="s">
        <v>140</v>
      </c>
      <c r="AM14" t="str">
        <f t="shared" si="0"/>
        <v>HOME</v>
      </c>
      <c r="AN14">
        <v>1</v>
      </c>
      <c r="AO14">
        <f t="shared" si="1"/>
        <v>20</v>
      </c>
      <c r="AP14">
        <f t="shared" si="2"/>
        <v>20</v>
      </c>
      <c r="AQ14">
        <f t="shared" si="3"/>
        <v>0</v>
      </c>
    </row>
    <row r="15" spans="1:43" x14ac:dyDescent="0.2">
      <c r="A15" t="s">
        <v>2</v>
      </c>
      <c r="B15" t="s">
        <v>16</v>
      </c>
      <c r="C15">
        <v>44</v>
      </c>
      <c r="D15">
        <v>38</v>
      </c>
      <c r="E15">
        <v>82</v>
      </c>
      <c r="F15" t="s">
        <v>88</v>
      </c>
      <c r="G15">
        <v>53.1</v>
      </c>
      <c r="H15" t="s">
        <v>89</v>
      </c>
      <c r="I15">
        <v>84</v>
      </c>
      <c r="J15" s="2">
        <v>40435</v>
      </c>
      <c r="K15">
        <v>64.3</v>
      </c>
      <c r="L15">
        <v>9</v>
      </c>
      <c r="M15">
        <v>32</v>
      </c>
      <c r="N15">
        <v>41</v>
      </c>
      <c r="O15">
        <v>18</v>
      </c>
      <c r="P15">
        <v>5</v>
      </c>
      <c r="Q15">
        <v>10</v>
      </c>
      <c r="R15">
        <v>15</v>
      </c>
      <c r="S15">
        <v>15</v>
      </c>
      <c r="T15">
        <v>22</v>
      </c>
      <c r="U15">
        <v>24</v>
      </c>
      <c r="V15">
        <v>46</v>
      </c>
      <c r="W15" t="s">
        <v>90</v>
      </c>
      <c r="X15">
        <v>28.1</v>
      </c>
      <c r="Y15" s="2">
        <v>40371</v>
      </c>
      <c r="Z15">
        <v>58.3</v>
      </c>
      <c r="AA15" s="2">
        <v>40258</v>
      </c>
      <c r="AB15">
        <v>14.3</v>
      </c>
      <c r="AC15">
        <v>15</v>
      </c>
      <c r="AD15">
        <v>17</v>
      </c>
      <c r="AE15">
        <v>32</v>
      </c>
      <c r="AF15">
        <v>9</v>
      </c>
      <c r="AG15">
        <v>5</v>
      </c>
      <c r="AH15">
        <v>3</v>
      </c>
      <c r="AI15">
        <v>12</v>
      </c>
      <c r="AJ15">
        <v>18</v>
      </c>
      <c r="AL15" t="s">
        <v>140</v>
      </c>
      <c r="AM15" t="str">
        <f t="shared" si="0"/>
        <v>HOME</v>
      </c>
      <c r="AN15">
        <v>1</v>
      </c>
      <c r="AO15">
        <f t="shared" si="1"/>
        <v>15</v>
      </c>
      <c r="AP15">
        <f t="shared" si="2"/>
        <v>18</v>
      </c>
      <c r="AQ15">
        <f t="shared" si="3"/>
        <v>3</v>
      </c>
    </row>
    <row r="16" spans="1:43" x14ac:dyDescent="0.2">
      <c r="A16" t="s">
        <v>2</v>
      </c>
      <c r="B16" t="s">
        <v>17</v>
      </c>
      <c r="C16">
        <v>41</v>
      </c>
      <c r="D16">
        <v>32</v>
      </c>
      <c r="E16">
        <v>73</v>
      </c>
      <c r="F16" t="s">
        <v>91</v>
      </c>
      <c r="G16">
        <v>51</v>
      </c>
      <c r="H16" t="s">
        <v>92</v>
      </c>
      <c r="I16">
        <v>71.400000000000006</v>
      </c>
      <c r="J16" s="2">
        <v>40346</v>
      </c>
      <c r="K16">
        <v>35.299999999999997</v>
      </c>
      <c r="L16">
        <v>7</v>
      </c>
      <c r="M16">
        <v>26</v>
      </c>
      <c r="N16">
        <v>33</v>
      </c>
      <c r="O16">
        <v>18</v>
      </c>
      <c r="P16">
        <v>4</v>
      </c>
      <c r="Q16">
        <v>10</v>
      </c>
      <c r="R16">
        <v>10</v>
      </c>
      <c r="S16">
        <v>12</v>
      </c>
      <c r="T16">
        <v>29</v>
      </c>
      <c r="U16">
        <v>24</v>
      </c>
      <c r="V16">
        <v>53</v>
      </c>
      <c r="W16" t="s">
        <v>93</v>
      </c>
      <c r="X16">
        <v>37.5</v>
      </c>
      <c r="Y16" s="2">
        <v>40371</v>
      </c>
      <c r="Z16">
        <v>58.3</v>
      </c>
      <c r="AA16" s="2">
        <v>40287</v>
      </c>
      <c r="AB16">
        <v>21.1</v>
      </c>
      <c r="AC16">
        <v>12</v>
      </c>
      <c r="AD16">
        <v>21</v>
      </c>
      <c r="AE16">
        <v>33</v>
      </c>
      <c r="AF16">
        <v>9</v>
      </c>
      <c r="AG16">
        <v>7</v>
      </c>
      <c r="AH16">
        <v>2</v>
      </c>
      <c r="AI16">
        <v>13</v>
      </c>
      <c r="AJ16">
        <v>20</v>
      </c>
      <c r="AL16" t="s">
        <v>140</v>
      </c>
      <c r="AM16" t="str">
        <f t="shared" si="0"/>
        <v>HOME</v>
      </c>
      <c r="AN16">
        <v>1</v>
      </c>
      <c r="AO16">
        <f t="shared" si="1"/>
        <v>12</v>
      </c>
      <c r="AP16">
        <f t="shared" si="2"/>
        <v>20</v>
      </c>
      <c r="AQ16">
        <f t="shared" si="3"/>
        <v>8</v>
      </c>
    </row>
    <row r="17" spans="1:44" x14ac:dyDescent="0.2">
      <c r="A17" t="s">
        <v>2</v>
      </c>
      <c r="B17" t="s">
        <v>18</v>
      </c>
      <c r="C17">
        <v>42</v>
      </c>
      <c r="D17">
        <v>53</v>
      </c>
      <c r="E17">
        <v>95</v>
      </c>
      <c r="F17" t="s">
        <v>94</v>
      </c>
      <c r="G17">
        <v>52.5</v>
      </c>
      <c r="H17" t="s">
        <v>95</v>
      </c>
      <c r="I17">
        <v>78.8</v>
      </c>
      <c r="J17" s="2">
        <v>40380</v>
      </c>
      <c r="K17">
        <v>33.299999999999997</v>
      </c>
      <c r="L17">
        <v>14</v>
      </c>
      <c r="M17">
        <v>18</v>
      </c>
      <c r="N17">
        <v>32</v>
      </c>
      <c r="O17">
        <v>17</v>
      </c>
      <c r="P17">
        <v>7</v>
      </c>
      <c r="Q17">
        <v>4</v>
      </c>
      <c r="R17">
        <v>7</v>
      </c>
      <c r="S17">
        <v>17</v>
      </c>
      <c r="T17">
        <v>44</v>
      </c>
      <c r="U17">
        <v>43</v>
      </c>
      <c r="V17">
        <v>87</v>
      </c>
      <c r="W17" t="s">
        <v>96</v>
      </c>
      <c r="X17">
        <v>51.8</v>
      </c>
      <c r="Y17" t="s">
        <v>97</v>
      </c>
      <c r="Z17">
        <v>76.2</v>
      </c>
      <c r="AA17" t="s">
        <v>98</v>
      </c>
      <c r="AB17">
        <v>48.1</v>
      </c>
      <c r="AC17">
        <v>11</v>
      </c>
      <c r="AD17">
        <v>18</v>
      </c>
      <c r="AE17">
        <v>29</v>
      </c>
      <c r="AF17">
        <v>18</v>
      </c>
      <c r="AG17">
        <v>5</v>
      </c>
      <c r="AH17">
        <v>2</v>
      </c>
      <c r="AI17">
        <v>14</v>
      </c>
      <c r="AJ17">
        <v>26</v>
      </c>
      <c r="AL17" t="s">
        <v>141</v>
      </c>
      <c r="AM17" t="str">
        <f t="shared" si="0"/>
        <v>HOME</v>
      </c>
      <c r="AN17">
        <v>1</v>
      </c>
      <c r="AO17">
        <f t="shared" si="1"/>
        <v>17</v>
      </c>
      <c r="AP17">
        <f t="shared" si="2"/>
        <v>26</v>
      </c>
      <c r="AQ17">
        <f t="shared" si="3"/>
        <v>9</v>
      </c>
    </row>
    <row r="18" spans="1:44" x14ac:dyDescent="0.2">
      <c r="A18" t="s">
        <v>2</v>
      </c>
      <c r="B18" t="s">
        <v>19</v>
      </c>
      <c r="C18">
        <v>28</v>
      </c>
      <c r="D18">
        <v>37</v>
      </c>
      <c r="E18">
        <v>65</v>
      </c>
      <c r="F18" t="s">
        <v>99</v>
      </c>
      <c r="G18">
        <v>39.200000000000003</v>
      </c>
      <c r="H18" t="s">
        <v>100</v>
      </c>
      <c r="I18">
        <v>54.1</v>
      </c>
      <c r="J18" s="2">
        <v>40308</v>
      </c>
      <c r="K18">
        <v>50</v>
      </c>
      <c r="L18">
        <v>11</v>
      </c>
      <c r="M18">
        <v>27</v>
      </c>
      <c r="N18">
        <v>38</v>
      </c>
      <c r="O18">
        <v>9</v>
      </c>
      <c r="P18">
        <v>5</v>
      </c>
      <c r="Q18">
        <v>5</v>
      </c>
      <c r="R18">
        <v>8</v>
      </c>
      <c r="S18">
        <v>19</v>
      </c>
      <c r="T18">
        <v>35</v>
      </c>
      <c r="U18">
        <v>29</v>
      </c>
      <c r="V18">
        <v>64</v>
      </c>
      <c r="W18" t="s">
        <v>101</v>
      </c>
      <c r="X18">
        <v>47.2</v>
      </c>
      <c r="Y18" s="2">
        <v>40469</v>
      </c>
      <c r="Z18">
        <v>55.6</v>
      </c>
      <c r="AA18" s="2">
        <v>40281</v>
      </c>
      <c r="AB18">
        <v>30.8</v>
      </c>
      <c r="AC18">
        <v>6</v>
      </c>
      <c r="AD18">
        <v>31</v>
      </c>
      <c r="AE18">
        <v>37</v>
      </c>
      <c r="AF18">
        <v>12</v>
      </c>
      <c r="AG18">
        <v>3</v>
      </c>
      <c r="AH18">
        <v>4</v>
      </c>
      <c r="AI18">
        <v>13</v>
      </c>
      <c r="AJ18">
        <v>24</v>
      </c>
      <c r="AL18" t="s">
        <v>141</v>
      </c>
      <c r="AM18" t="str">
        <f t="shared" si="0"/>
        <v>AWAY</v>
      </c>
      <c r="AN18">
        <v>1</v>
      </c>
      <c r="AO18">
        <f t="shared" si="1"/>
        <v>19</v>
      </c>
      <c r="AP18">
        <f t="shared" si="2"/>
        <v>24</v>
      </c>
      <c r="AQ18">
        <f t="shared" si="3"/>
        <v>5</v>
      </c>
    </row>
    <row r="19" spans="1:44" x14ac:dyDescent="0.2">
      <c r="A19" t="s">
        <v>2</v>
      </c>
      <c r="B19" t="s">
        <v>20</v>
      </c>
      <c r="C19">
        <v>41</v>
      </c>
      <c r="D19">
        <v>48</v>
      </c>
      <c r="E19">
        <v>89</v>
      </c>
      <c r="F19" t="s">
        <v>102</v>
      </c>
      <c r="G19">
        <v>61.1</v>
      </c>
      <c r="H19" t="s">
        <v>86</v>
      </c>
      <c r="I19">
        <v>70.8</v>
      </c>
      <c r="J19" s="2">
        <v>40342</v>
      </c>
      <c r="K19">
        <v>46.2</v>
      </c>
      <c r="L19">
        <v>14</v>
      </c>
      <c r="M19">
        <v>26</v>
      </c>
      <c r="N19">
        <v>40</v>
      </c>
      <c r="O19">
        <v>18</v>
      </c>
      <c r="P19">
        <v>4</v>
      </c>
      <c r="Q19">
        <v>7</v>
      </c>
      <c r="R19">
        <v>20</v>
      </c>
      <c r="S19">
        <v>18</v>
      </c>
      <c r="T19">
        <v>35</v>
      </c>
      <c r="U19">
        <v>44</v>
      </c>
      <c r="V19">
        <v>79</v>
      </c>
      <c r="W19" t="s">
        <v>103</v>
      </c>
      <c r="X19">
        <v>43.8</v>
      </c>
      <c r="Y19" t="s">
        <v>104</v>
      </c>
      <c r="Z19">
        <v>62.5</v>
      </c>
      <c r="AA19" s="2">
        <v>40408</v>
      </c>
      <c r="AB19">
        <v>44.4</v>
      </c>
      <c r="AC19">
        <v>13</v>
      </c>
      <c r="AD19">
        <v>10</v>
      </c>
      <c r="AE19">
        <v>23</v>
      </c>
      <c r="AF19">
        <v>10</v>
      </c>
      <c r="AG19">
        <v>15</v>
      </c>
      <c r="AH19">
        <v>3</v>
      </c>
      <c r="AI19">
        <v>12</v>
      </c>
      <c r="AJ19">
        <v>20</v>
      </c>
      <c r="AL19" t="s">
        <v>141</v>
      </c>
      <c r="AM19" t="str">
        <f t="shared" si="0"/>
        <v>AWAY</v>
      </c>
      <c r="AN19">
        <v>1</v>
      </c>
      <c r="AO19">
        <f t="shared" si="1"/>
        <v>18</v>
      </c>
      <c r="AP19">
        <f t="shared" si="2"/>
        <v>20</v>
      </c>
      <c r="AQ19">
        <f t="shared" si="3"/>
        <v>2</v>
      </c>
    </row>
    <row r="20" spans="1:44" x14ac:dyDescent="0.2">
      <c r="A20" t="s">
        <v>2</v>
      </c>
      <c r="B20" t="s">
        <v>21</v>
      </c>
      <c r="C20">
        <v>32</v>
      </c>
      <c r="D20">
        <v>50</v>
      </c>
      <c r="E20">
        <v>82</v>
      </c>
      <c r="F20" t="s">
        <v>105</v>
      </c>
      <c r="G20">
        <v>53.7</v>
      </c>
      <c r="H20" t="s">
        <v>106</v>
      </c>
      <c r="I20">
        <v>76</v>
      </c>
      <c r="J20" s="2">
        <v>40313</v>
      </c>
      <c r="K20">
        <v>33.299999999999997</v>
      </c>
      <c r="L20">
        <v>7</v>
      </c>
      <c r="M20">
        <v>21</v>
      </c>
      <c r="N20">
        <v>28</v>
      </c>
      <c r="O20">
        <v>13</v>
      </c>
      <c r="P20">
        <v>8</v>
      </c>
      <c r="Q20">
        <v>5</v>
      </c>
      <c r="R20">
        <v>10</v>
      </c>
      <c r="S20">
        <v>19</v>
      </c>
      <c r="T20">
        <v>43</v>
      </c>
      <c r="U20">
        <v>31</v>
      </c>
      <c r="V20">
        <v>74</v>
      </c>
      <c r="W20" t="s">
        <v>107</v>
      </c>
      <c r="X20">
        <v>46.3</v>
      </c>
      <c r="Y20" t="s">
        <v>86</v>
      </c>
      <c r="Z20">
        <v>70.8</v>
      </c>
      <c r="AA20" s="2">
        <v>40379</v>
      </c>
      <c r="AB20">
        <v>35</v>
      </c>
      <c r="AC20">
        <v>12</v>
      </c>
      <c r="AD20">
        <v>21</v>
      </c>
      <c r="AE20">
        <v>33</v>
      </c>
      <c r="AF20">
        <v>9</v>
      </c>
      <c r="AG20">
        <v>4</v>
      </c>
      <c r="AH20">
        <v>1</v>
      </c>
      <c r="AI20">
        <v>14</v>
      </c>
      <c r="AJ20">
        <v>24</v>
      </c>
      <c r="AL20" t="s">
        <v>141</v>
      </c>
      <c r="AM20" t="str">
        <f t="shared" si="0"/>
        <v>HOME</v>
      </c>
      <c r="AN20">
        <v>1</v>
      </c>
      <c r="AO20">
        <f t="shared" si="1"/>
        <v>19</v>
      </c>
      <c r="AP20">
        <f t="shared" si="2"/>
        <v>24</v>
      </c>
      <c r="AQ20">
        <f t="shared" si="3"/>
        <v>5</v>
      </c>
    </row>
    <row r="21" spans="1:44" x14ac:dyDescent="0.2">
      <c r="A21" t="s">
        <v>2</v>
      </c>
      <c r="B21" t="s">
        <v>22</v>
      </c>
      <c r="C21">
        <v>31</v>
      </c>
      <c r="D21">
        <v>54</v>
      </c>
      <c r="E21">
        <v>85</v>
      </c>
      <c r="F21" t="s">
        <v>108</v>
      </c>
      <c r="G21">
        <v>50.9</v>
      </c>
      <c r="H21" t="s">
        <v>109</v>
      </c>
      <c r="I21">
        <v>72.400000000000006</v>
      </c>
      <c r="J21" s="2">
        <v>40404</v>
      </c>
      <c r="K21">
        <v>57.1</v>
      </c>
      <c r="L21">
        <v>11</v>
      </c>
      <c r="M21">
        <v>30</v>
      </c>
      <c r="N21">
        <v>41</v>
      </c>
      <c r="O21">
        <v>15</v>
      </c>
      <c r="P21">
        <v>6</v>
      </c>
      <c r="Q21">
        <v>8</v>
      </c>
      <c r="R21">
        <v>14</v>
      </c>
      <c r="S21">
        <v>23</v>
      </c>
      <c r="T21">
        <v>35</v>
      </c>
      <c r="U21">
        <v>41</v>
      </c>
      <c r="V21">
        <v>76</v>
      </c>
      <c r="W21" t="s">
        <v>103</v>
      </c>
      <c r="X21">
        <v>43.8</v>
      </c>
      <c r="Y21" t="s">
        <v>110</v>
      </c>
      <c r="Z21">
        <v>58.3</v>
      </c>
      <c r="AA21" s="2">
        <v>40349</v>
      </c>
      <c r="AB21">
        <v>30</v>
      </c>
      <c r="AC21">
        <v>14</v>
      </c>
      <c r="AD21">
        <v>23</v>
      </c>
      <c r="AE21">
        <v>37</v>
      </c>
      <c r="AF21">
        <v>13</v>
      </c>
      <c r="AG21">
        <v>6</v>
      </c>
      <c r="AH21">
        <v>6</v>
      </c>
      <c r="AI21">
        <v>11</v>
      </c>
      <c r="AJ21">
        <v>23</v>
      </c>
      <c r="AL21" t="s">
        <v>141</v>
      </c>
      <c r="AM21" t="str">
        <f t="shared" si="0"/>
        <v>AWAY</v>
      </c>
      <c r="AN21">
        <v>1</v>
      </c>
      <c r="AO21">
        <f t="shared" si="1"/>
        <v>23</v>
      </c>
      <c r="AP21">
        <f t="shared" si="2"/>
        <v>23</v>
      </c>
      <c r="AQ21">
        <f t="shared" si="3"/>
        <v>0</v>
      </c>
    </row>
    <row r="22" spans="1:44" x14ac:dyDescent="0.2">
      <c r="A22" t="s">
        <v>5</v>
      </c>
      <c r="B22" t="s">
        <v>23</v>
      </c>
      <c r="C22">
        <v>34</v>
      </c>
      <c r="D22">
        <v>38</v>
      </c>
      <c r="E22">
        <v>72</v>
      </c>
      <c r="F22" t="s">
        <v>111</v>
      </c>
      <c r="G22">
        <v>47.8</v>
      </c>
      <c r="H22" t="s">
        <v>112</v>
      </c>
      <c r="I22">
        <v>74.2</v>
      </c>
      <c r="J22" s="2">
        <v>40313</v>
      </c>
      <c r="K22">
        <v>33.299999999999997</v>
      </c>
      <c r="L22">
        <v>3</v>
      </c>
      <c r="M22">
        <v>19</v>
      </c>
      <c r="N22">
        <v>22</v>
      </c>
      <c r="O22">
        <v>11</v>
      </c>
      <c r="P22">
        <v>3</v>
      </c>
      <c r="Q22">
        <v>3</v>
      </c>
      <c r="R22">
        <v>15</v>
      </c>
      <c r="S22">
        <v>30</v>
      </c>
      <c r="T22">
        <v>49</v>
      </c>
      <c r="U22">
        <v>36</v>
      </c>
      <c r="V22">
        <v>85</v>
      </c>
      <c r="W22" t="s">
        <v>113</v>
      </c>
      <c r="X22">
        <v>44.4</v>
      </c>
      <c r="Y22" t="s">
        <v>114</v>
      </c>
      <c r="Z22">
        <v>64.099999999999994</v>
      </c>
      <c r="AA22" s="2">
        <v>40535</v>
      </c>
      <c r="AB22">
        <v>52.2</v>
      </c>
      <c r="AC22">
        <v>18</v>
      </c>
      <c r="AD22">
        <v>23</v>
      </c>
      <c r="AE22">
        <v>41</v>
      </c>
      <c r="AF22">
        <v>15</v>
      </c>
      <c r="AG22">
        <v>10</v>
      </c>
      <c r="AH22">
        <v>5</v>
      </c>
      <c r="AI22">
        <v>17</v>
      </c>
      <c r="AJ22">
        <v>28</v>
      </c>
      <c r="AL22" t="s">
        <v>141</v>
      </c>
      <c r="AM22" t="str">
        <f t="shared" si="0"/>
        <v>AWAY</v>
      </c>
      <c r="AN22">
        <v>1</v>
      </c>
      <c r="AO22">
        <f t="shared" si="1"/>
        <v>30</v>
      </c>
      <c r="AP22">
        <f t="shared" si="2"/>
        <v>28</v>
      </c>
      <c r="AQ22">
        <f t="shared" si="3"/>
        <v>-2</v>
      </c>
    </row>
    <row r="23" spans="1:44" x14ac:dyDescent="0.2">
      <c r="A23" t="s">
        <v>2</v>
      </c>
      <c r="B23" t="s">
        <v>24</v>
      </c>
      <c r="C23">
        <v>38</v>
      </c>
      <c r="D23">
        <v>37</v>
      </c>
      <c r="E23">
        <v>75</v>
      </c>
      <c r="F23" t="s">
        <v>115</v>
      </c>
      <c r="G23">
        <v>44.6</v>
      </c>
      <c r="H23" t="s">
        <v>116</v>
      </c>
      <c r="I23">
        <v>70.400000000000006</v>
      </c>
      <c r="J23" s="2">
        <v>40340</v>
      </c>
      <c r="K23">
        <v>54.5</v>
      </c>
      <c r="L23">
        <v>13</v>
      </c>
      <c r="M23">
        <v>27</v>
      </c>
      <c r="N23">
        <v>40</v>
      </c>
      <c r="O23">
        <v>12</v>
      </c>
      <c r="P23">
        <v>7</v>
      </c>
      <c r="Q23">
        <v>4</v>
      </c>
      <c r="R23">
        <v>17</v>
      </c>
      <c r="S23">
        <v>17</v>
      </c>
      <c r="T23">
        <v>31</v>
      </c>
      <c r="U23">
        <v>41</v>
      </c>
      <c r="V23">
        <v>72</v>
      </c>
      <c r="W23" t="s">
        <v>117</v>
      </c>
      <c r="X23">
        <v>35.299999999999997</v>
      </c>
      <c r="Y23" t="s">
        <v>118</v>
      </c>
      <c r="Z23">
        <v>68.2</v>
      </c>
      <c r="AA23" s="3">
        <v>12663</v>
      </c>
      <c r="AB23">
        <v>26.5</v>
      </c>
      <c r="AC23">
        <v>20</v>
      </c>
      <c r="AD23">
        <v>20</v>
      </c>
      <c r="AE23">
        <v>40</v>
      </c>
      <c r="AF23">
        <v>10</v>
      </c>
      <c r="AG23">
        <v>8</v>
      </c>
      <c r="AH23">
        <v>10</v>
      </c>
      <c r="AI23">
        <v>15</v>
      </c>
      <c r="AJ23">
        <v>22</v>
      </c>
      <c r="AL23" t="s">
        <v>141</v>
      </c>
      <c r="AM23" t="str">
        <f t="shared" si="0"/>
        <v>HOME</v>
      </c>
      <c r="AN23">
        <v>1</v>
      </c>
      <c r="AO23">
        <f t="shared" si="1"/>
        <v>17</v>
      </c>
      <c r="AP23">
        <f t="shared" si="2"/>
        <v>22</v>
      </c>
      <c r="AQ23">
        <f t="shared" si="3"/>
        <v>5</v>
      </c>
    </row>
    <row r="24" spans="1:44" x14ac:dyDescent="0.2">
      <c r="A24" t="s">
        <v>5</v>
      </c>
      <c r="B24" t="s">
        <v>25</v>
      </c>
      <c r="C24">
        <v>26</v>
      </c>
      <c r="D24">
        <v>32</v>
      </c>
      <c r="E24">
        <v>58</v>
      </c>
      <c r="F24" t="s">
        <v>119</v>
      </c>
      <c r="G24">
        <v>32.799999999999997</v>
      </c>
      <c r="H24" s="2">
        <v>40531</v>
      </c>
      <c r="I24">
        <v>63.2</v>
      </c>
      <c r="J24" s="2">
        <v>40352</v>
      </c>
      <c r="K24">
        <v>26.1</v>
      </c>
      <c r="L24">
        <v>12</v>
      </c>
      <c r="M24">
        <v>16</v>
      </c>
      <c r="N24">
        <v>28</v>
      </c>
      <c r="O24">
        <v>5</v>
      </c>
      <c r="P24">
        <v>12</v>
      </c>
      <c r="Q24">
        <v>4</v>
      </c>
      <c r="R24">
        <v>11</v>
      </c>
      <c r="S24">
        <v>17</v>
      </c>
      <c r="T24">
        <v>23</v>
      </c>
      <c r="U24">
        <v>49</v>
      </c>
      <c r="V24">
        <v>72</v>
      </c>
      <c r="W24" t="s">
        <v>120</v>
      </c>
      <c r="X24">
        <v>53.2</v>
      </c>
      <c r="Y24" t="s">
        <v>69</v>
      </c>
      <c r="Z24">
        <v>66.7</v>
      </c>
      <c r="AA24" s="2">
        <v>40342</v>
      </c>
      <c r="AB24">
        <v>46.2</v>
      </c>
      <c r="AC24">
        <v>12</v>
      </c>
      <c r="AD24">
        <v>31</v>
      </c>
      <c r="AE24">
        <v>43</v>
      </c>
      <c r="AF24">
        <v>20</v>
      </c>
      <c r="AG24">
        <v>6</v>
      </c>
      <c r="AH24">
        <v>5</v>
      </c>
      <c r="AI24">
        <v>21</v>
      </c>
      <c r="AJ24">
        <v>17</v>
      </c>
      <c r="AL24" t="s">
        <v>141</v>
      </c>
      <c r="AM24" t="str">
        <f t="shared" si="0"/>
        <v>AWAY</v>
      </c>
      <c r="AN24">
        <v>1</v>
      </c>
      <c r="AO24">
        <f t="shared" si="1"/>
        <v>17</v>
      </c>
      <c r="AP24">
        <f t="shared" si="2"/>
        <v>17</v>
      </c>
      <c r="AQ24">
        <f t="shared" si="3"/>
        <v>0</v>
      </c>
    </row>
    <row r="25" spans="1:44" x14ac:dyDescent="0.2">
      <c r="A25" t="s">
        <v>2</v>
      </c>
      <c r="B25" t="s">
        <v>26</v>
      </c>
      <c r="C25">
        <v>44</v>
      </c>
      <c r="D25">
        <v>46</v>
      </c>
      <c r="E25">
        <v>90</v>
      </c>
      <c r="F25" t="s">
        <v>121</v>
      </c>
      <c r="G25">
        <v>47.1</v>
      </c>
      <c r="H25" t="s">
        <v>122</v>
      </c>
      <c r="I25">
        <v>86</v>
      </c>
      <c r="J25" s="2">
        <v>40313</v>
      </c>
      <c r="K25">
        <v>33.299999999999997</v>
      </c>
      <c r="L25">
        <v>12</v>
      </c>
      <c r="M25">
        <v>28</v>
      </c>
      <c r="N25">
        <v>40</v>
      </c>
      <c r="O25">
        <v>13</v>
      </c>
      <c r="P25">
        <v>6</v>
      </c>
      <c r="Q25">
        <v>5</v>
      </c>
      <c r="R25">
        <v>15</v>
      </c>
      <c r="S25">
        <v>19</v>
      </c>
      <c r="T25">
        <v>27</v>
      </c>
      <c r="U25">
        <v>44</v>
      </c>
      <c r="V25">
        <v>71</v>
      </c>
      <c r="W25" t="s">
        <v>123</v>
      </c>
      <c r="X25">
        <v>40</v>
      </c>
      <c r="Y25" t="s">
        <v>57</v>
      </c>
      <c r="Z25">
        <v>61.9</v>
      </c>
      <c r="AA25" s="2">
        <v>40346</v>
      </c>
      <c r="AB25">
        <v>35.299999999999997</v>
      </c>
      <c r="AC25">
        <v>15</v>
      </c>
      <c r="AD25">
        <v>16</v>
      </c>
      <c r="AE25">
        <v>31</v>
      </c>
      <c r="AF25">
        <v>11</v>
      </c>
      <c r="AG25">
        <v>8</v>
      </c>
      <c r="AH25">
        <v>3</v>
      </c>
      <c r="AI25">
        <v>14</v>
      </c>
      <c r="AJ25">
        <v>29</v>
      </c>
      <c r="AL25" t="s">
        <v>141</v>
      </c>
      <c r="AM25" t="str">
        <f t="shared" si="0"/>
        <v>HOME</v>
      </c>
      <c r="AN25">
        <v>1</v>
      </c>
      <c r="AO25">
        <f t="shared" si="1"/>
        <v>19</v>
      </c>
      <c r="AP25">
        <f t="shared" si="2"/>
        <v>29</v>
      </c>
      <c r="AQ25">
        <f t="shared" si="3"/>
        <v>10</v>
      </c>
    </row>
    <row r="26" spans="1:44" x14ac:dyDescent="0.2">
      <c r="A26" t="s">
        <v>2</v>
      </c>
      <c r="B26" t="s">
        <v>27</v>
      </c>
      <c r="C26">
        <v>28</v>
      </c>
      <c r="D26">
        <v>49</v>
      </c>
      <c r="E26">
        <v>77</v>
      </c>
      <c r="F26" t="s">
        <v>124</v>
      </c>
      <c r="G26">
        <v>44.4</v>
      </c>
      <c r="H26" t="s">
        <v>125</v>
      </c>
      <c r="I26">
        <v>72.099999999999994</v>
      </c>
      <c r="J26" s="2">
        <v>40346</v>
      </c>
      <c r="K26">
        <v>35.299999999999997</v>
      </c>
      <c r="L26">
        <v>12</v>
      </c>
      <c r="M26">
        <v>17</v>
      </c>
      <c r="N26">
        <v>29</v>
      </c>
      <c r="O26">
        <v>10</v>
      </c>
      <c r="P26">
        <v>5</v>
      </c>
      <c r="Q26">
        <v>8</v>
      </c>
      <c r="R26">
        <v>10</v>
      </c>
      <c r="S26">
        <v>17</v>
      </c>
      <c r="T26">
        <v>29</v>
      </c>
      <c r="U26">
        <v>40</v>
      </c>
      <c r="V26">
        <v>69</v>
      </c>
      <c r="W26" t="s">
        <v>126</v>
      </c>
      <c r="X26">
        <v>43.9</v>
      </c>
      <c r="Y26" t="s">
        <v>80</v>
      </c>
      <c r="Z26">
        <v>87.5</v>
      </c>
      <c r="AA26" s="2">
        <v>40314</v>
      </c>
      <c r="AB26">
        <v>31.3</v>
      </c>
      <c r="AC26">
        <v>12</v>
      </c>
      <c r="AD26">
        <v>19</v>
      </c>
      <c r="AE26">
        <v>31</v>
      </c>
      <c r="AF26">
        <v>11</v>
      </c>
      <c r="AG26">
        <v>3</v>
      </c>
      <c r="AH26">
        <v>2</v>
      </c>
      <c r="AI26">
        <v>11</v>
      </c>
      <c r="AJ26">
        <v>27</v>
      </c>
      <c r="AL26" t="s">
        <v>141</v>
      </c>
      <c r="AM26" t="str">
        <f t="shared" si="0"/>
        <v>HOME</v>
      </c>
      <c r="AN26">
        <v>1</v>
      </c>
      <c r="AO26">
        <f t="shared" si="1"/>
        <v>17</v>
      </c>
      <c r="AP26">
        <f t="shared" si="2"/>
        <v>27</v>
      </c>
      <c r="AQ26">
        <f t="shared" si="3"/>
        <v>10</v>
      </c>
    </row>
    <row r="27" spans="1:44" x14ac:dyDescent="0.2">
      <c r="A27" t="s">
        <v>2</v>
      </c>
      <c r="B27" t="s">
        <v>28</v>
      </c>
      <c r="C27">
        <v>30</v>
      </c>
      <c r="D27">
        <v>52</v>
      </c>
      <c r="E27">
        <v>82</v>
      </c>
      <c r="F27" t="s">
        <v>127</v>
      </c>
      <c r="G27">
        <v>47.3</v>
      </c>
      <c r="H27" t="s">
        <v>128</v>
      </c>
      <c r="I27">
        <v>76.5</v>
      </c>
      <c r="J27" s="2">
        <v>40281</v>
      </c>
      <c r="K27">
        <v>30.8</v>
      </c>
      <c r="L27">
        <v>11</v>
      </c>
      <c r="M27">
        <v>25</v>
      </c>
      <c r="N27">
        <v>36</v>
      </c>
      <c r="O27">
        <v>15</v>
      </c>
      <c r="P27">
        <v>3</v>
      </c>
      <c r="Q27">
        <v>2</v>
      </c>
      <c r="R27">
        <v>14</v>
      </c>
      <c r="S27">
        <v>22</v>
      </c>
      <c r="T27">
        <v>28</v>
      </c>
      <c r="U27">
        <v>50</v>
      </c>
      <c r="V27">
        <v>78</v>
      </c>
      <c r="W27" t="s">
        <v>129</v>
      </c>
      <c r="X27">
        <v>48.4</v>
      </c>
      <c r="Y27" s="2">
        <v>40469</v>
      </c>
      <c r="Z27">
        <v>55.6</v>
      </c>
      <c r="AA27" s="2">
        <v>40408</v>
      </c>
      <c r="AB27">
        <v>44.4</v>
      </c>
      <c r="AC27">
        <v>10</v>
      </c>
      <c r="AD27">
        <v>25</v>
      </c>
      <c r="AE27">
        <v>35</v>
      </c>
      <c r="AF27">
        <v>16</v>
      </c>
      <c r="AG27">
        <v>9</v>
      </c>
      <c r="AH27">
        <v>0</v>
      </c>
      <c r="AI27">
        <v>11</v>
      </c>
      <c r="AJ27">
        <v>27</v>
      </c>
      <c r="AL27" t="s">
        <v>141</v>
      </c>
      <c r="AM27" t="str">
        <f t="shared" si="0"/>
        <v>AWAY</v>
      </c>
      <c r="AN27">
        <v>1</v>
      </c>
      <c r="AO27">
        <f t="shared" si="1"/>
        <v>22</v>
      </c>
      <c r="AP27">
        <f t="shared" si="2"/>
        <v>27</v>
      </c>
      <c r="AQ27">
        <f t="shared" si="3"/>
        <v>5</v>
      </c>
    </row>
    <row r="28" spans="1:44" x14ac:dyDescent="0.2">
      <c r="A28" t="s">
        <v>5</v>
      </c>
      <c r="B28" t="s">
        <v>29</v>
      </c>
      <c r="C28">
        <v>25</v>
      </c>
      <c r="D28">
        <v>31</v>
      </c>
      <c r="E28">
        <v>56</v>
      </c>
      <c r="F28" t="s">
        <v>130</v>
      </c>
      <c r="G28">
        <v>32.1</v>
      </c>
      <c r="H28" t="s">
        <v>131</v>
      </c>
      <c r="I28">
        <v>72</v>
      </c>
      <c r="J28" s="2">
        <v>40229</v>
      </c>
      <c r="K28">
        <v>10</v>
      </c>
      <c r="L28">
        <v>10</v>
      </c>
      <c r="M28">
        <v>30</v>
      </c>
      <c r="N28">
        <v>40</v>
      </c>
      <c r="O28">
        <v>7</v>
      </c>
      <c r="P28">
        <v>4</v>
      </c>
      <c r="Q28">
        <v>3</v>
      </c>
      <c r="R28">
        <v>15</v>
      </c>
      <c r="S28">
        <v>27</v>
      </c>
      <c r="T28">
        <v>27</v>
      </c>
      <c r="U28">
        <v>31</v>
      </c>
      <c r="V28">
        <v>58</v>
      </c>
      <c r="W28" t="s">
        <v>132</v>
      </c>
      <c r="X28">
        <v>35.799999999999997</v>
      </c>
      <c r="Y28" t="s">
        <v>133</v>
      </c>
      <c r="Z28">
        <v>56.7</v>
      </c>
      <c r="AA28" s="2">
        <v>40253</v>
      </c>
      <c r="AB28">
        <v>18.8</v>
      </c>
      <c r="AC28">
        <v>10</v>
      </c>
      <c r="AD28">
        <v>26</v>
      </c>
      <c r="AE28">
        <v>36</v>
      </c>
      <c r="AF28">
        <v>9</v>
      </c>
      <c r="AG28">
        <v>7</v>
      </c>
      <c r="AH28">
        <v>5</v>
      </c>
      <c r="AI28">
        <v>14</v>
      </c>
      <c r="AJ28">
        <v>20</v>
      </c>
      <c r="AL28" t="s">
        <v>141</v>
      </c>
      <c r="AM28" t="str">
        <f t="shared" si="0"/>
        <v>HOME</v>
      </c>
      <c r="AN28">
        <v>1</v>
      </c>
      <c r="AO28">
        <f t="shared" si="1"/>
        <v>27</v>
      </c>
      <c r="AP28">
        <f t="shared" si="2"/>
        <v>20</v>
      </c>
      <c r="AQ28">
        <f t="shared" si="3"/>
        <v>-7</v>
      </c>
      <c r="AR28" s="4" t="s">
        <v>144</v>
      </c>
    </row>
    <row r="29" spans="1:44" x14ac:dyDescent="0.2">
      <c r="A29" t="s">
        <v>30</v>
      </c>
      <c r="E29">
        <v>77</v>
      </c>
      <c r="F29" t="s">
        <v>127</v>
      </c>
      <c r="G29">
        <v>47.7</v>
      </c>
      <c r="H29" t="s">
        <v>134</v>
      </c>
      <c r="I29">
        <v>70.900000000000006</v>
      </c>
      <c r="J29" s="2">
        <v>40346</v>
      </c>
      <c r="K29">
        <v>35.299999999999997</v>
      </c>
      <c r="L29">
        <v>11</v>
      </c>
      <c r="M29">
        <v>25</v>
      </c>
      <c r="N29">
        <v>36</v>
      </c>
      <c r="O29">
        <v>13</v>
      </c>
      <c r="P29">
        <v>6</v>
      </c>
      <c r="Q29">
        <v>5</v>
      </c>
      <c r="R29">
        <v>14</v>
      </c>
      <c r="S29">
        <v>19</v>
      </c>
      <c r="V29">
        <v>68</v>
      </c>
      <c r="W29" t="s">
        <v>135</v>
      </c>
      <c r="X29">
        <v>41</v>
      </c>
      <c r="Y29" s="2">
        <v>40532</v>
      </c>
      <c r="Z29">
        <v>62.9</v>
      </c>
      <c r="AA29" s="2">
        <v>40348</v>
      </c>
      <c r="AB29">
        <v>34.1</v>
      </c>
      <c r="AC29">
        <v>13</v>
      </c>
      <c r="AD29">
        <v>21</v>
      </c>
      <c r="AE29">
        <v>35</v>
      </c>
      <c r="AF29">
        <v>11</v>
      </c>
      <c r="AG29">
        <v>7</v>
      </c>
      <c r="AH29">
        <v>3</v>
      </c>
      <c r="AI29">
        <v>14</v>
      </c>
      <c r="AJ29">
        <v>21</v>
      </c>
      <c r="AM29" t="s">
        <v>142</v>
      </c>
      <c r="AN29">
        <f>SUM(AN3:AN28)</f>
        <v>26</v>
      </c>
      <c r="AO29">
        <f>SUM(AO3:AO28)</f>
        <v>502</v>
      </c>
      <c r="AP29">
        <f>SUM(AP3:AP28)</f>
        <v>563</v>
      </c>
      <c r="AQ29">
        <f>+AP29-AO29</f>
        <v>61</v>
      </c>
      <c r="AR29" s="5">
        <f>+AQ29/AN29</f>
        <v>2.3461538461538463</v>
      </c>
    </row>
    <row r="30" spans="1:44" x14ac:dyDescent="0.2">
      <c r="AM30" t="s">
        <v>32</v>
      </c>
      <c r="AN30">
        <f>SUMIF($AM$3:$AM$28,$AM30,AN$3:AN$28)</f>
        <v>14</v>
      </c>
      <c r="AO30">
        <f>SUMIF($AM$3:$AM$28,$AM30,AO$3:AO$28)</f>
        <v>261</v>
      </c>
      <c r="AP30">
        <f>SUMIF($AM$3:$AM$28,$AM30,AP$3:AP$28)</f>
        <v>313</v>
      </c>
      <c r="AQ30">
        <f>+AP30-AO30</f>
        <v>52</v>
      </c>
      <c r="AR30" s="5">
        <f>+AQ30/AN30</f>
        <v>3.7142857142857144</v>
      </c>
    </row>
    <row r="31" spans="1:44" x14ac:dyDescent="0.2">
      <c r="AM31" t="s">
        <v>33</v>
      </c>
      <c r="AN31">
        <f>SUMIF($AM$3:$AM$28,$AM31,AN$3:AN$28)</f>
        <v>9</v>
      </c>
      <c r="AO31">
        <f>SUMIF($AM$3:$AM$28,$AM31,AO$3:AO$28)</f>
        <v>192</v>
      </c>
      <c r="AP31">
        <f>SUMIF($AM$3:$AM$28,$AM31,AP$3:AP$28)</f>
        <v>193</v>
      </c>
      <c r="AQ31">
        <f>+AP31-AO31</f>
        <v>1</v>
      </c>
      <c r="AR31" s="5">
        <f>+AQ31/AN31</f>
        <v>0.1111111111111111</v>
      </c>
    </row>
    <row r="32" spans="1:44" x14ac:dyDescent="0.2">
      <c r="AM32" t="s">
        <v>31</v>
      </c>
      <c r="AN32">
        <f>SUMIF($AM$3:$AM$28,$AM32,AN$3:AN$28)</f>
        <v>3</v>
      </c>
      <c r="AO32">
        <f>SUMIF($AM$3:$AM$28,$AM32,AO$3:AO$28)</f>
        <v>49</v>
      </c>
      <c r="AP32">
        <f>SUMIF($AM$3:$AM$28,$AM32,AP$3:AP$28)</f>
        <v>57</v>
      </c>
      <c r="AQ32">
        <f>+AP32-AO32</f>
        <v>8</v>
      </c>
      <c r="AR32" s="5">
        <f>+AQ32/AN32</f>
        <v>2.6666666666666665</v>
      </c>
    </row>
    <row r="33" spans="1:44" x14ac:dyDescent="0.2">
      <c r="AL33" t="s">
        <v>140</v>
      </c>
      <c r="AM33" t="s">
        <v>32</v>
      </c>
      <c r="AN33">
        <f>SUMIFS(AN$3:AN$28,$AM$3:$AM$28,$AM33,$AL$3:$AL$28,$AL33)</f>
        <v>8</v>
      </c>
      <c r="AO33">
        <f>SUMIFS(AO$3:AO$28,$AM$3:$AM$28,$AM33,$AL$3:$AL$28,$AL33)</f>
        <v>145</v>
      </c>
      <c r="AP33">
        <f>SUMIFS(AP$3:AP$28,$AM$3:$AM$28,$AM33,$AL$3:$AL$28,$AL33)</f>
        <v>165</v>
      </c>
      <c r="AQ33">
        <f>+AP33-AO33</f>
        <v>20</v>
      </c>
      <c r="AR33" s="5">
        <f>+AQ33/AN33</f>
        <v>2.5</v>
      </c>
    </row>
    <row r="34" spans="1:44" x14ac:dyDescent="0.2">
      <c r="AL34" t="s">
        <v>140</v>
      </c>
      <c r="AM34" t="s">
        <v>33</v>
      </c>
      <c r="AN34">
        <f>SUMIFS(AN$3:AN$28,$AM$3:$AM$28,$AM34,$AL$3:$AL$28,$AL34)</f>
        <v>3</v>
      </c>
      <c r="AO34">
        <f>SUMIFS(AO$3:AO$28,$AM$3:$AM$28,$AM34,$AL$3:$AL$28,$AL34)</f>
        <v>63</v>
      </c>
      <c r="AP34">
        <f>SUMIFS(AP$3:AP$28,$AM$3:$AM$28,$AM34,$AL$3:$AL$28,$AL34)</f>
        <v>54</v>
      </c>
      <c r="AQ34">
        <f>+AP34-AO34</f>
        <v>-9</v>
      </c>
      <c r="AR34" s="5">
        <f>+AQ34/AN34</f>
        <v>-3</v>
      </c>
    </row>
    <row r="35" spans="1:44" x14ac:dyDescent="0.2">
      <c r="AL35" t="s">
        <v>140</v>
      </c>
      <c r="AM35" t="s">
        <v>31</v>
      </c>
      <c r="AN35">
        <f>SUMIFS(AN$3:AN$28,$AM$3:$AM$28,$AM35,$AL$3:$AL$28,$AL35)</f>
        <v>3</v>
      </c>
      <c r="AO35">
        <f>SUMIFS(AO$3:AO$28,$AM$3:$AM$28,$AM35,$AL$3:$AL$28,$AL35)</f>
        <v>49</v>
      </c>
      <c r="AP35">
        <f>SUMIFS(AP$3:AP$28,$AM$3:$AM$28,$AM35,$AL$3:$AL$28,$AL35)</f>
        <v>57</v>
      </c>
      <c r="AQ35">
        <f>+AP35-AO35</f>
        <v>8</v>
      </c>
      <c r="AR35" s="5">
        <f>+AQ35/AN35</f>
        <v>2.6666666666666665</v>
      </c>
    </row>
    <row r="36" spans="1:44" x14ac:dyDescent="0.2">
      <c r="AL36" t="s">
        <v>141</v>
      </c>
      <c r="AM36" t="s">
        <v>32</v>
      </c>
      <c r="AN36">
        <f>SUMIFS(AN$3:AN$28,$AM$3:$AM$28,$AM36,$AL$3:$AL$28,$AL36)</f>
        <v>6</v>
      </c>
      <c r="AO36">
        <f>SUMIFS(AO$3:AO$28,$AM$3:$AM$28,$AM36,$AL$3:$AL$28,$AL36)</f>
        <v>116</v>
      </c>
      <c r="AP36">
        <f>SUMIFS(AP$3:AP$28,$AM$3:$AM$28,$AM36,$AL$3:$AL$28,$AL36)</f>
        <v>148</v>
      </c>
      <c r="AQ36">
        <f>+AP36-AO36</f>
        <v>32</v>
      </c>
      <c r="AR36" s="5">
        <f>+AQ36/AN36</f>
        <v>5.333333333333333</v>
      </c>
    </row>
    <row r="37" spans="1:44" x14ac:dyDescent="0.2">
      <c r="AL37" t="s">
        <v>141</v>
      </c>
      <c r="AM37" t="s">
        <v>33</v>
      </c>
      <c r="AN37">
        <f>SUMIFS(AN$3:AN$28,$AM$3:$AM$28,$AM37,$AL$3:$AL$28,$AL37)</f>
        <v>6</v>
      </c>
      <c r="AO37">
        <f>SUMIFS(AO$3:AO$28,$AM$3:$AM$28,$AM37,$AL$3:$AL$28,$AL37)</f>
        <v>129</v>
      </c>
      <c r="AP37">
        <f>SUMIFS(AP$3:AP$28,$AM$3:$AM$28,$AM37,$AL$3:$AL$28,$AL37)</f>
        <v>139</v>
      </c>
      <c r="AQ37">
        <f>+AP37-AO37</f>
        <v>10</v>
      </c>
      <c r="AR37" s="6">
        <f>+AQ37/AN37</f>
        <v>1.6666666666666667</v>
      </c>
    </row>
    <row r="40" spans="1:44" x14ac:dyDescent="0.2">
      <c r="A40" t="s">
        <v>241</v>
      </c>
    </row>
    <row r="41" spans="1:44" x14ac:dyDescent="0.2">
      <c r="A41" s="7" t="s">
        <v>242</v>
      </c>
    </row>
  </sheetData>
  <hyperlinks>
    <hyperlink ref="A4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C35" sqref="C35"/>
    </sheetView>
  </sheetViews>
  <sheetFormatPr defaultRowHeight="11.25" x14ac:dyDescent="0.2"/>
  <cols>
    <col min="1" max="1" width="11.33203125" bestFit="1" customWidth="1"/>
    <col min="3" max="3" width="26.5" bestFit="1" customWidth="1"/>
    <col min="4" max="4" width="3.33203125" bestFit="1" customWidth="1"/>
    <col min="5" max="5" width="4.1640625" bestFit="1" customWidth="1"/>
    <col min="6" max="6" width="5.83203125" bestFit="1" customWidth="1"/>
    <col min="7" max="7" width="5.1640625" bestFit="1" customWidth="1"/>
    <col min="8" max="8" width="7.1640625" bestFit="1" customWidth="1"/>
    <col min="9" max="9" width="5.1640625" bestFit="1" customWidth="1"/>
    <col min="10" max="10" width="7.1640625" bestFit="1" customWidth="1"/>
    <col min="11" max="11" width="5.1640625" bestFit="1" customWidth="1"/>
    <col min="12" max="12" width="3.6640625" bestFit="1" customWidth="1"/>
    <col min="13" max="13" width="3.5" bestFit="1" customWidth="1"/>
    <col min="14" max="14" width="4.5" bestFit="1" customWidth="1"/>
    <col min="15" max="15" width="3.6640625" bestFit="1" customWidth="1"/>
    <col min="16" max="16" width="3.33203125" bestFit="1" customWidth="1"/>
    <col min="17" max="17" width="3.1640625" bestFit="1" customWidth="1"/>
    <col min="18" max="18" width="3.5" bestFit="1" customWidth="1"/>
    <col min="19" max="19" width="3.1640625" bestFit="1" customWidth="1"/>
    <col min="20" max="20" width="16.5" bestFit="1" customWidth="1"/>
    <col min="21" max="21" width="3.33203125" bestFit="1" customWidth="1"/>
    <col min="22" max="22" width="3.1640625" bestFit="1" customWidth="1"/>
    <col min="23" max="23" width="5.83203125" bestFit="1" customWidth="1"/>
    <col min="24" max="24" width="5.1640625" bestFit="1" customWidth="1"/>
    <col min="25" max="25" width="7.1640625" bestFit="1" customWidth="1"/>
    <col min="26" max="26" width="5.1640625" bestFit="1" customWidth="1"/>
    <col min="27" max="27" width="7.1640625" bestFit="1" customWidth="1"/>
    <col min="28" max="28" width="5.1640625" bestFit="1" customWidth="1"/>
    <col min="29" max="29" width="3.6640625" bestFit="1" customWidth="1"/>
    <col min="30" max="30" width="3.5" bestFit="1" customWidth="1"/>
    <col min="31" max="31" width="4.5" bestFit="1" customWidth="1"/>
    <col min="32" max="32" width="3.6640625" bestFit="1" customWidth="1"/>
    <col min="33" max="33" width="3.33203125" bestFit="1" customWidth="1"/>
    <col min="34" max="34" width="2.33203125" bestFit="1" customWidth="1"/>
    <col min="35" max="35" width="3.5" bestFit="1" customWidth="1"/>
    <col min="36" max="36" width="3.1640625" bestFit="1" customWidth="1"/>
  </cols>
  <sheetData>
    <row r="1" spans="1:43" x14ac:dyDescent="0.2">
      <c r="C1" t="s">
        <v>145</v>
      </c>
      <c r="T1" t="s">
        <v>1</v>
      </c>
      <c r="AO1" t="s">
        <v>139</v>
      </c>
    </row>
    <row r="2" spans="1:43" x14ac:dyDescent="0.2"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  <c r="K2" s="1">
        <v>0.03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s="1">
        <v>0.03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M2" t="s">
        <v>136</v>
      </c>
      <c r="AN2" t="s">
        <v>143</v>
      </c>
      <c r="AO2" t="s">
        <v>34</v>
      </c>
      <c r="AP2" t="s">
        <v>137</v>
      </c>
      <c r="AQ2" t="s">
        <v>138</v>
      </c>
    </row>
    <row r="3" spans="1:43" x14ac:dyDescent="0.2">
      <c r="A3" t="s">
        <v>2</v>
      </c>
      <c r="B3" t="s">
        <v>146</v>
      </c>
      <c r="C3">
        <v>33</v>
      </c>
      <c r="D3">
        <v>42</v>
      </c>
      <c r="E3">
        <v>75</v>
      </c>
      <c r="F3" t="s">
        <v>147</v>
      </c>
      <c r="G3">
        <v>50</v>
      </c>
      <c r="H3" t="s">
        <v>148</v>
      </c>
      <c r="I3">
        <v>67.900000000000006</v>
      </c>
      <c r="J3" s="2">
        <v>40287</v>
      </c>
      <c r="K3">
        <v>21.1</v>
      </c>
      <c r="L3">
        <v>15</v>
      </c>
      <c r="M3">
        <v>28</v>
      </c>
      <c r="N3">
        <v>43</v>
      </c>
      <c r="O3">
        <v>12</v>
      </c>
      <c r="P3">
        <v>3</v>
      </c>
      <c r="Q3">
        <v>8</v>
      </c>
      <c r="R3">
        <v>24</v>
      </c>
      <c r="S3">
        <v>14</v>
      </c>
      <c r="T3">
        <v>25</v>
      </c>
      <c r="U3">
        <v>34</v>
      </c>
      <c r="V3">
        <v>59</v>
      </c>
      <c r="W3" t="s">
        <v>149</v>
      </c>
      <c r="X3">
        <v>38.5</v>
      </c>
      <c r="Y3" s="2">
        <v>40310</v>
      </c>
      <c r="Z3">
        <v>41.7</v>
      </c>
      <c r="AA3" s="2">
        <v>40292</v>
      </c>
      <c r="AB3">
        <v>16.7</v>
      </c>
      <c r="AC3">
        <v>12</v>
      </c>
      <c r="AD3">
        <v>12</v>
      </c>
      <c r="AE3">
        <v>24</v>
      </c>
      <c r="AF3">
        <v>11</v>
      </c>
      <c r="AG3">
        <v>9</v>
      </c>
      <c r="AH3">
        <v>2</v>
      </c>
      <c r="AI3">
        <v>12</v>
      </c>
      <c r="AJ3">
        <v>25</v>
      </c>
      <c r="AL3" t="s">
        <v>140</v>
      </c>
      <c r="AM3" t="str">
        <f>IF(LEFT(B3,1)&lt;&gt;"@","HOME","AWAY")</f>
        <v>HOME</v>
      </c>
      <c r="AN3">
        <v>1</v>
      </c>
      <c r="AO3">
        <f>+S3</f>
        <v>14</v>
      </c>
      <c r="AP3">
        <f>+AJ3</f>
        <v>25</v>
      </c>
      <c r="AQ3">
        <f>+AP3-AO3</f>
        <v>11</v>
      </c>
    </row>
    <row r="4" spans="1:43" x14ac:dyDescent="0.2">
      <c r="A4" t="s">
        <v>2</v>
      </c>
      <c r="B4" t="s">
        <v>150</v>
      </c>
      <c r="C4">
        <v>36</v>
      </c>
      <c r="D4">
        <v>36</v>
      </c>
      <c r="E4">
        <v>72</v>
      </c>
      <c r="F4" t="s">
        <v>151</v>
      </c>
      <c r="G4">
        <v>49.1</v>
      </c>
      <c r="H4" t="s">
        <v>110</v>
      </c>
      <c r="I4">
        <v>58.3</v>
      </c>
      <c r="J4" s="2">
        <v>40340</v>
      </c>
      <c r="K4">
        <v>54.5</v>
      </c>
      <c r="L4">
        <v>18</v>
      </c>
      <c r="M4">
        <v>19</v>
      </c>
      <c r="N4">
        <v>37</v>
      </c>
      <c r="O4">
        <v>11</v>
      </c>
      <c r="P4">
        <v>8</v>
      </c>
      <c r="Q4">
        <v>7</v>
      </c>
      <c r="R4">
        <v>15</v>
      </c>
      <c r="S4">
        <v>14</v>
      </c>
      <c r="T4">
        <v>39</v>
      </c>
      <c r="U4">
        <v>31</v>
      </c>
      <c r="V4">
        <v>70</v>
      </c>
      <c r="W4" t="s">
        <v>152</v>
      </c>
      <c r="X4">
        <v>47.9</v>
      </c>
      <c r="Y4" s="2">
        <v>40433</v>
      </c>
      <c r="Z4">
        <v>75</v>
      </c>
      <c r="AA4" t="s">
        <v>153</v>
      </c>
      <c r="AB4">
        <v>57.7</v>
      </c>
      <c r="AC4">
        <v>7</v>
      </c>
      <c r="AD4">
        <v>18</v>
      </c>
      <c r="AE4">
        <v>25</v>
      </c>
      <c r="AF4">
        <v>13</v>
      </c>
      <c r="AG4">
        <v>7</v>
      </c>
      <c r="AH4">
        <v>3</v>
      </c>
      <c r="AI4">
        <v>16</v>
      </c>
      <c r="AJ4">
        <v>22</v>
      </c>
      <c r="AL4" t="s">
        <v>140</v>
      </c>
      <c r="AM4" t="str">
        <f t="shared" ref="AM4:AM28" si="0">IF(LEFT(B4,1)&lt;&gt;"@","HOME","AWAY")</f>
        <v>HOME</v>
      </c>
      <c r="AN4">
        <v>1</v>
      </c>
      <c r="AO4">
        <f t="shared" ref="AO4:AO28" si="1">+S4</f>
        <v>14</v>
      </c>
      <c r="AP4">
        <f t="shared" ref="AP4:AP28" si="2">+AJ4</f>
        <v>22</v>
      </c>
      <c r="AQ4">
        <f t="shared" ref="AQ4:AQ28" si="3">+AP4-AO4</f>
        <v>8</v>
      </c>
    </row>
    <row r="5" spans="1:43" x14ac:dyDescent="0.2">
      <c r="A5" t="s">
        <v>2</v>
      </c>
      <c r="B5" t="s">
        <v>154</v>
      </c>
      <c r="C5">
        <v>53</v>
      </c>
      <c r="D5">
        <v>49</v>
      </c>
      <c r="E5">
        <v>102</v>
      </c>
      <c r="F5" t="s">
        <v>155</v>
      </c>
      <c r="G5">
        <v>60</v>
      </c>
      <c r="H5" t="s">
        <v>156</v>
      </c>
      <c r="I5">
        <v>65.5</v>
      </c>
      <c r="J5" s="2">
        <v>40504</v>
      </c>
      <c r="K5">
        <v>50</v>
      </c>
      <c r="L5">
        <v>14</v>
      </c>
      <c r="M5">
        <v>34</v>
      </c>
      <c r="N5">
        <v>48</v>
      </c>
      <c r="O5">
        <v>21</v>
      </c>
      <c r="P5">
        <v>7</v>
      </c>
      <c r="Q5">
        <v>12</v>
      </c>
      <c r="R5">
        <v>23</v>
      </c>
      <c r="S5">
        <v>15</v>
      </c>
      <c r="T5">
        <v>42</v>
      </c>
      <c r="U5">
        <v>50</v>
      </c>
      <c r="V5">
        <v>92</v>
      </c>
      <c r="W5" t="s">
        <v>157</v>
      </c>
      <c r="X5">
        <v>37.700000000000003</v>
      </c>
      <c r="Y5" t="s">
        <v>158</v>
      </c>
      <c r="Z5">
        <v>84.2</v>
      </c>
      <c r="AA5" t="s">
        <v>159</v>
      </c>
      <c r="AB5">
        <v>47.4</v>
      </c>
      <c r="AC5">
        <v>15</v>
      </c>
      <c r="AD5">
        <v>18</v>
      </c>
      <c r="AE5">
        <v>33</v>
      </c>
      <c r="AF5">
        <v>23</v>
      </c>
      <c r="AG5">
        <v>14</v>
      </c>
      <c r="AH5">
        <v>1</v>
      </c>
      <c r="AI5">
        <v>12</v>
      </c>
      <c r="AJ5">
        <v>23</v>
      </c>
      <c r="AL5" t="s">
        <v>140</v>
      </c>
      <c r="AM5" t="str">
        <f t="shared" si="0"/>
        <v>HOME</v>
      </c>
      <c r="AN5">
        <v>1</v>
      </c>
      <c r="AO5">
        <f t="shared" si="1"/>
        <v>15</v>
      </c>
      <c r="AP5">
        <f t="shared" si="2"/>
        <v>23</v>
      </c>
      <c r="AQ5">
        <f t="shared" si="3"/>
        <v>8</v>
      </c>
    </row>
    <row r="6" spans="1:43" x14ac:dyDescent="0.2">
      <c r="A6" t="s">
        <v>2</v>
      </c>
      <c r="B6" t="s">
        <v>160</v>
      </c>
      <c r="C6">
        <v>51</v>
      </c>
      <c r="D6">
        <v>41</v>
      </c>
      <c r="E6">
        <v>92</v>
      </c>
      <c r="F6" t="s">
        <v>161</v>
      </c>
      <c r="G6">
        <v>51.5</v>
      </c>
      <c r="H6" t="s">
        <v>162</v>
      </c>
      <c r="I6">
        <v>71.400000000000006</v>
      </c>
      <c r="J6" s="2">
        <v>40284</v>
      </c>
      <c r="K6">
        <v>25</v>
      </c>
      <c r="L6">
        <v>18</v>
      </c>
      <c r="M6">
        <v>25</v>
      </c>
      <c r="N6">
        <v>43</v>
      </c>
      <c r="O6">
        <v>17</v>
      </c>
      <c r="P6">
        <v>10</v>
      </c>
      <c r="Q6">
        <v>10</v>
      </c>
      <c r="R6">
        <v>15</v>
      </c>
      <c r="S6">
        <v>22</v>
      </c>
      <c r="T6">
        <v>26</v>
      </c>
      <c r="U6">
        <v>37</v>
      </c>
      <c r="V6">
        <v>63</v>
      </c>
      <c r="W6" t="s">
        <v>163</v>
      </c>
      <c r="X6">
        <v>31</v>
      </c>
      <c r="Y6" t="s">
        <v>112</v>
      </c>
      <c r="Z6">
        <v>74.2</v>
      </c>
      <c r="AA6" s="2">
        <v>40285</v>
      </c>
      <c r="AB6">
        <v>23.5</v>
      </c>
      <c r="AC6">
        <v>18</v>
      </c>
      <c r="AD6">
        <v>20</v>
      </c>
      <c r="AE6">
        <v>38</v>
      </c>
      <c r="AF6">
        <v>7</v>
      </c>
      <c r="AG6">
        <v>6</v>
      </c>
      <c r="AH6">
        <v>3</v>
      </c>
      <c r="AI6">
        <v>20</v>
      </c>
      <c r="AJ6">
        <v>24</v>
      </c>
      <c r="AL6" t="s">
        <v>140</v>
      </c>
      <c r="AM6" t="str">
        <f t="shared" si="0"/>
        <v>HOME</v>
      </c>
      <c r="AN6">
        <v>1</v>
      </c>
      <c r="AO6">
        <f t="shared" si="1"/>
        <v>22</v>
      </c>
      <c r="AP6">
        <f t="shared" si="2"/>
        <v>24</v>
      </c>
      <c r="AQ6">
        <f t="shared" si="3"/>
        <v>2</v>
      </c>
    </row>
    <row r="7" spans="1:43" x14ac:dyDescent="0.2">
      <c r="A7" t="s">
        <v>2</v>
      </c>
      <c r="B7" t="s">
        <v>164</v>
      </c>
      <c r="C7">
        <v>35</v>
      </c>
      <c r="D7">
        <v>38</v>
      </c>
      <c r="E7">
        <v>73</v>
      </c>
      <c r="F7" t="s">
        <v>165</v>
      </c>
      <c r="G7">
        <v>52.4</v>
      </c>
      <c r="H7" t="s">
        <v>166</v>
      </c>
      <c r="I7">
        <v>68.599999999999994</v>
      </c>
      <c r="J7" s="2">
        <v>40309</v>
      </c>
      <c r="K7">
        <v>45.5</v>
      </c>
      <c r="L7">
        <v>10</v>
      </c>
      <c r="M7">
        <v>38</v>
      </c>
      <c r="N7">
        <v>48</v>
      </c>
      <c r="O7">
        <v>15</v>
      </c>
      <c r="P7">
        <v>4</v>
      </c>
      <c r="Q7">
        <v>6</v>
      </c>
      <c r="R7">
        <v>20</v>
      </c>
      <c r="S7">
        <v>18</v>
      </c>
      <c r="T7">
        <v>27</v>
      </c>
      <c r="U7">
        <v>22</v>
      </c>
      <c r="V7">
        <v>49</v>
      </c>
      <c r="W7" t="s">
        <v>167</v>
      </c>
      <c r="X7">
        <v>26.6</v>
      </c>
      <c r="Y7" s="2">
        <v>40466</v>
      </c>
      <c r="Z7">
        <v>66.7</v>
      </c>
      <c r="AA7" s="2">
        <v>40324</v>
      </c>
      <c r="AB7">
        <v>19.2</v>
      </c>
      <c r="AC7">
        <v>11</v>
      </c>
      <c r="AD7">
        <v>17</v>
      </c>
      <c r="AE7">
        <v>28</v>
      </c>
      <c r="AF7">
        <v>7</v>
      </c>
      <c r="AG7">
        <v>13</v>
      </c>
      <c r="AH7">
        <v>0</v>
      </c>
      <c r="AI7">
        <v>11</v>
      </c>
      <c r="AJ7">
        <v>25</v>
      </c>
      <c r="AL7" t="s">
        <v>140</v>
      </c>
      <c r="AM7" t="s">
        <v>31</v>
      </c>
      <c r="AN7">
        <v>1</v>
      </c>
      <c r="AO7">
        <f t="shared" si="1"/>
        <v>18</v>
      </c>
      <c r="AP7">
        <f t="shared" si="2"/>
        <v>25</v>
      </c>
      <c r="AQ7">
        <f t="shared" si="3"/>
        <v>7</v>
      </c>
    </row>
    <row r="8" spans="1:43" x14ac:dyDescent="0.2">
      <c r="A8" t="s">
        <v>2</v>
      </c>
      <c r="B8" t="s">
        <v>168</v>
      </c>
      <c r="C8">
        <v>32</v>
      </c>
      <c r="D8">
        <v>31</v>
      </c>
      <c r="E8">
        <v>73</v>
      </c>
      <c r="F8" t="s">
        <v>115</v>
      </c>
      <c r="G8">
        <v>44.6</v>
      </c>
      <c r="H8" t="s">
        <v>169</v>
      </c>
      <c r="I8">
        <v>68</v>
      </c>
      <c r="J8" s="2">
        <v>40348</v>
      </c>
      <c r="K8">
        <v>31.6</v>
      </c>
      <c r="L8">
        <v>16</v>
      </c>
      <c r="M8">
        <v>23</v>
      </c>
      <c r="N8">
        <v>39</v>
      </c>
      <c r="O8">
        <v>14</v>
      </c>
      <c r="P8">
        <v>5</v>
      </c>
      <c r="Q8">
        <v>8</v>
      </c>
      <c r="R8">
        <v>15</v>
      </c>
      <c r="S8">
        <v>21</v>
      </c>
      <c r="T8">
        <v>38</v>
      </c>
      <c r="U8">
        <v>25</v>
      </c>
      <c r="V8">
        <v>65</v>
      </c>
      <c r="W8" t="s">
        <v>170</v>
      </c>
      <c r="X8">
        <v>36.4</v>
      </c>
      <c r="Y8" t="s">
        <v>134</v>
      </c>
      <c r="Z8">
        <v>69.2</v>
      </c>
      <c r="AA8" s="2">
        <v>40379</v>
      </c>
      <c r="AB8">
        <v>35</v>
      </c>
      <c r="AC8">
        <v>16</v>
      </c>
      <c r="AD8">
        <v>18</v>
      </c>
      <c r="AE8">
        <v>34</v>
      </c>
      <c r="AF8">
        <v>11</v>
      </c>
      <c r="AG8">
        <v>6</v>
      </c>
      <c r="AH8">
        <v>2</v>
      </c>
      <c r="AI8">
        <v>14</v>
      </c>
      <c r="AJ8">
        <v>22</v>
      </c>
      <c r="AL8" t="s">
        <v>140</v>
      </c>
      <c r="AM8" t="s">
        <v>31</v>
      </c>
      <c r="AN8">
        <v>1</v>
      </c>
      <c r="AO8">
        <f t="shared" si="1"/>
        <v>21</v>
      </c>
      <c r="AP8">
        <f t="shared" si="2"/>
        <v>22</v>
      </c>
      <c r="AQ8">
        <f t="shared" si="3"/>
        <v>1</v>
      </c>
    </row>
    <row r="9" spans="1:43" x14ac:dyDescent="0.2">
      <c r="A9" t="s">
        <v>2</v>
      </c>
      <c r="B9" t="s">
        <v>171</v>
      </c>
      <c r="C9">
        <v>45</v>
      </c>
      <c r="D9">
        <v>49</v>
      </c>
      <c r="E9">
        <v>94</v>
      </c>
      <c r="F9" t="s">
        <v>172</v>
      </c>
      <c r="G9">
        <v>52.2</v>
      </c>
      <c r="H9" t="s">
        <v>173</v>
      </c>
      <c r="I9">
        <v>70</v>
      </c>
      <c r="J9" s="2">
        <v>40408</v>
      </c>
      <c r="K9">
        <v>44.4</v>
      </c>
      <c r="L9">
        <v>16</v>
      </c>
      <c r="M9">
        <v>25</v>
      </c>
      <c r="N9">
        <v>41</v>
      </c>
      <c r="O9">
        <v>28</v>
      </c>
      <c r="P9">
        <v>12</v>
      </c>
      <c r="Q9">
        <v>7</v>
      </c>
      <c r="R9">
        <v>8</v>
      </c>
      <c r="S9">
        <v>8</v>
      </c>
      <c r="T9">
        <v>23</v>
      </c>
      <c r="U9">
        <v>34</v>
      </c>
      <c r="V9">
        <v>57</v>
      </c>
      <c r="W9" t="s">
        <v>174</v>
      </c>
      <c r="X9">
        <v>40.700000000000003</v>
      </c>
      <c r="Y9" s="2">
        <v>40307</v>
      </c>
      <c r="Z9">
        <v>55.6</v>
      </c>
      <c r="AA9" s="2">
        <v>40410</v>
      </c>
      <c r="AB9">
        <v>40</v>
      </c>
      <c r="AC9">
        <v>7</v>
      </c>
      <c r="AD9">
        <v>23</v>
      </c>
      <c r="AE9">
        <v>30</v>
      </c>
      <c r="AF9">
        <v>10</v>
      </c>
      <c r="AG9">
        <v>3</v>
      </c>
      <c r="AH9">
        <v>7</v>
      </c>
      <c r="AI9">
        <v>19</v>
      </c>
      <c r="AJ9">
        <v>20</v>
      </c>
      <c r="AL9" t="s">
        <v>140</v>
      </c>
      <c r="AM9" t="str">
        <f t="shared" si="0"/>
        <v>HOME</v>
      </c>
      <c r="AN9">
        <v>1</v>
      </c>
      <c r="AO9">
        <f t="shared" si="1"/>
        <v>8</v>
      </c>
      <c r="AP9">
        <f t="shared" si="2"/>
        <v>20</v>
      </c>
      <c r="AQ9">
        <f t="shared" si="3"/>
        <v>12</v>
      </c>
    </row>
    <row r="10" spans="1:43" x14ac:dyDescent="0.2">
      <c r="A10" t="s">
        <v>2</v>
      </c>
      <c r="B10" t="s">
        <v>175</v>
      </c>
      <c r="C10">
        <v>43</v>
      </c>
      <c r="D10">
        <v>25</v>
      </c>
      <c r="E10">
        <v>68</v>
      </c>
      <c r="F10" t="s">
        <v>113</v>
      </c>
      <c r="G10">
        <v>44.4</v>
      </c>
      <c r="H10" t="s">
        <v>55</v>
      </c>
      <c r="I10">
        <v>63.6</v>
      </c>
      <c r="J10" s="2">
        <v>40345</v>
      </c>
      <c r="K10">
        <v>37.5</v>
      </c>
      <c r="L10">
        <v>11</v>
      </c>
      <c r="M10">
        <v>28</v>
      </c>
      <c r="N10">
        <v>39</v>
      </c>
      <c r="O10">
        <v>13</v>
      </c>
      <c r="P10">
        <v>8</v>
      </c>
      <c r="Q10">
        <v>8</v>
      </c>
      <c r="R10">
        <v>21</v>
      </c>
      <c r="S10">
        <v>17</v>
      </c>
      <c r="T10">
        <v>28</v>
      </c>
      <c r="U10">
        <v>38</v>
      </c>
      <c r="V10">
        <v>66</v>
      </c>
      <c r="W10" t="s">
        <v>176</v>
      </c>
      <c r="X10">
        <v>38.799999999999997</v>
      </c>
      <c r="Y10" s="2">
        <v>40372</v>
      </c>
      <c r="Z10">
        <v>53.8</v>
      </c>
      <c r="AA10" s="2">
        <v>40379</v>
      </c>
      <c r="AB10">
        <v>35</v>
      </c>
      <c r="AC10">
        <v>16</v>
      </c>
      <c r="AD10">
        <v>21</v>
      </c>
      <c r="AE10">
        <v>37</v>
      </c>
      <c r="AF10">
        <v>11</v>
      </c>
      <c r="AG10">
        <v>9</v>
      </c>
      <c r="AH10">
        <v>4</v>
      </c>
      <c r="AI10">
        <v>16</v>
      </c>
      <c r="AJ10">
        <v>18</v>
      </c>
      <c r="AL10" t="s">
        <v>140</v>
      </c>
      <c r="AM10" t="str">
        <f t="shared" si="0"/>
        <v>HOME</v>
      </c>
      <c r="AN10">
        <v>1</v>
      </c>
      <c r="AO10">
        <f t="shared" si="1"/>
        <v>17</v>
      </c>
      <c r="AP10">
        <f t="shared" si="2"/>
        <v>18</v>
      </c>
      <c r="AQ10">
        <f t="shared" si="3"/>
        <v>1</v>
      </c>
    </row>
    <row r="11" spans="1:43" x14ac:dyDescent="0.2">
      <c r="A11" t="s">
        <v>2</v>
      </c>
      <c r="B11" t="s">
        <v>177</v>
      </c>
      <c r="C11">
        <v>23</v>
      </c>
      <c r="D11">
        <v>41</v>
      </c>
      <c r="E11">
        <v>64</v>
      </c>
      <c r="F11" t="s">
        <v>178</v>
      </c>
      <c r="G11">
        <v>39.1</v>
      </c>
      <c r="H11" s="2">
        <v>40499</v>
      </c>
      <c r="I11">
        <v>64.7</v>
      </c>
      <c r="J11" s="2">
        <v>40249</v>
      </c>
      <c r="K11">
        <v>25</v>
      </c>
      <c r="L11">
        <v>15</v>
      </c>
      <c r="M11">
        <v>19</v>
      </c>
      <c r="N11">
        <v>34</v>
      </c>
      <c r="O11">
        <v>9</v>
      </c>
      <c r="P11">
        <v>13</v>
      </c>
      <c r="Q11">
        <v>6</v>
      </c>
      <c r="R11">
        <v>14</v>
      </c>
      <c r="S11">
        <v>23</v>
      </c>
      <c r="T11">
        <v>29</v>
      </c>
      <c r="U11">
        <v>32</v>
      </c>
      <c r="V11">
        <v>61</v>
      </c>
      <c r="W11" t="s">
        <v>179</v>
      </c>
      <c r="X11">
        <v>45.1</v>
      </c>
      <c r="Y11" t="s">
        <v>110</v>
      </c>
      <c r="Z11">
        <v>58.3</v>
      </c>
      <c r="AA11" s="2">
        <v>40184</v>
      </c>
      <c r="AB11">
        <v>16.7</v>
      </c>
      <c r="AC11">
        <v>15</v>
      </c>
      <c r="AD11">
        <v>27</v>
      </c>
      <c r="AE11">
        <v>42</v>
      </c>
      <c r="AF11">
        <v>11</v>
      </c>
      <c r="AG11">
        <v>3</v>
      </c>
      <c r="AH11">
        <v>8</v>
      </c>
      <c r="AI11">
        <v>20</v>
      </c>
      <c r="AJ11">
        <v>18</v>
      </c>
      <c r="AL11" t="s">
        <v>140</v>
      </c>
      <c r="AM11" t="s">
        <v>31</v>
      </c>
      <c r="AN11">
        <v>1</v>
      </c>
      <c r="AO11">
        <f t="shared" si="1"/>
        <v>23</v>
      </c>
      <c r="AP11">
        <f t="shared" si="2"/>
        <v>18</v>
      </c>
      <c r="AQ11">
        <f t="shared" si="3"/>
        <v>-5</v>
      </c>
    </row>
    <row r="12" spans="1:43" x14ac:dyDescent="0.2">
      <c r="A12" t="s">
        <v>2</v>
      </c>
      <c r="B12" t="s">
        <v>180</v>
      </c>
      <c r="C12">
        <v>42</v>
      </c>
      <c r="D12">
        <v>48</v>
      </c>
      <c r="E12">
        <v>90</v>
      </c>
      <c r="F12" t="s">
        <v>181</v>
      </c>
      <c r="G12">
        <v>53</v>
      </c>
      <c r="H12" t="s">
        <v>57</v>
      </c>
      <c r="I12">
        <v>61.9</v>
      </c>
      <c r="J12" s="2">
        <v>40373</v>
      </c>
      <c r="K12">
        <v>50</v>
      </c>
      <c r="L12">
        <v>21</v>
      </c>
      <c r="M12">
        <v>28</v>
      </c>
      <c r="N12">
        <v>49</v>
      </c>
      <c r="O12">
        <v>16</v>
      </c>
      <c r="P12">
        <v>6</v>
      </c>
      <c r="Q12">
        <v>7</v>
      </c>
      <c r="R12">
        <v>13</v>
      </c>
      <c r="S12">
        <v>17</v>
      </c>
      <c r="T12">
        <v>41</v>
      </c>
      <c r="U12">
        <v>32</v>
      </c>
      <c r="V12">
        <v>73</v>
      </c>
      <c r="W12" t="s">
        <v>182</v>
      </c>
      <c r="X12">
        <v>46.7</v>
      </c>
      <c r="Y12" s="2">
        <v>40404</v>
      </c>
      <c r="Z12">
        <v>57.1</v>
      </c>
      <c r="AA12" s="2">
        <v>40440</v>
      </c>
      <c r="AB12">
        <v>47.4</v>
      </c>
      <c r="AC12">
        <v>8</v>
      </c>
      <c r="AD12">
        <v>16</v>
      </c>
      <c r="AE12">
        <v>24</v>
      </c>
      <c r="AF12">
        <v>17</v>
      </c>
      <c r="AG12">
        <v>6</v>
      </c>
      <c r="AH12">
        <v>3</v>
      </c>
      <c r="AI12">
        <v>9</v>
      </c>
      <c r="AJ12">
        <v>16</v>
      </c>
      <c r="AL12" t="s">
        <v>140</v>
      </c>
      <c r="AM12" t="str">
        <f t="shared" si="0"/>
        <v>AWAY</v>
      </c>
      <c r="AN12">
        <v>1</v>
      </c>
      <c r="AO12">
        <f t="shared" si="1"/>
        <v>17</v>
      </c>
      <c r="AP12">
        <f t="shared" si="2"/>
        <v>16</v>
      </c>
      <c r="AQ12">
        <f t="shared" si="3"/>
        <v>-1</v>
      </c>
    </row>
    <row r="13" spans="1:43" x14ac:dyDescent="0.2">
      <c r="A13" t="s">
        <v>2</v>
      </c>
      <c r="B13" t="s">
        <v>183</v>
      </c>
      <c r="C13">
        <v>49</v>
      </c>
      <c r="D13">
        <v>41</v>
      </c>
      <c r="E13">
        <v>90</v>
      </c>
      <c r="F13" t="s">
        <v>184</v>
      </c>
      <c r="G13">
        <v>50.8</v>
      </c>
      <c r="H13" t="s">
        <v>185</v>
      </c>
      <c r="I13">
        <v>100</v>
      </c>
      <c r="J13" s="2">
        <v>40402</v>
      </c>
      <c r="K13">
        <v>66.7</v>
      </c>
      <c r="L13">
        <v>19</v>
      </c>
      <c r="M13">
        <v>25</v>
      </c>
      <c r="N13">
        <v>44</v>
      </c>
      <c r="O13">
        <v>18</v>
      </c>
      <c r="P13">
        <v>3</v>
      </c>
      <c r="Q13">
        <v>8</v>
      </c>
      <c r="R13">
        <v>16</v>
      </c>
      <c r="S13">
        <v>12</v>
      </c>
      <c r="T13">
        <v>35</v>
      </c>
      <c r="U13">
        <v>34</v>
      </c>
      <c r="V13">
        <v>69</v>
      </c>
      <c r="W13" t="s">
        <v>186</v>
      </c>
      <c r="X13">
        <v>37.5</v>
      </c>
      <c r="Y13" s="2">
        <v>40526</v>
      </c>
      <c r="Z13">
        <v>85.7</v>
      </c>
      <c r="AA13" s="2">
        <v>40448</v>
      </c>
      <c r="AB13">
        <v>33.299999999999997</v>
      </c>
      <c r="AC13">
        <v>13</v>
      </c>
      <c r="AD13">
        <v>11</v>
      </c>
      <c r="AE13">
        <v>24</v>
      </c>
      <c r="AF13">
        <v>14</v>
      </c>
      <c r="AG13">
        <v>10</v>
      </c>
      <c r="AH13">
        <v>4</v>
      </c>
      <c r="AI13">
        <v>11</v>
      </c>
      <c r="AJ13">
        <v>17</v>
      </c>
      <c r="AL13" t="s">
        <v>140</v>
      </c>
      <c r="AM13" t="str">
        <f t="shared" si="0"/>
        <v>HOME</v>
      </c>
      <c r="AN13">
        <v>1</v>
      </c>
      <c r="AO13">
        <f t="shared" si="1"/>
        <v>12</v>
      </c>
      <c r="AP13">
        <f t="shared" si="2"/>
        <v>17</v>
      </c>
      <c r="AQ13">
        <f t="shared" si="3"/>
        <v>5</v>
      </c>
    </row>
    <row r="14" spans="1:43" x14ac:dyDescent="0.2">
      <c r="A14" t="s">
        <v>2</v>
      </c>
      <c r="B14" t="s">
        <v>187</v>
      </c>
      <c r="C14">
        <v>56</v>
      </c>
      <c r="D14">
        <v>32</v>
      </c>
      <c r="E14">
        <v>88</v>
      </c>
      <c r="F14" t="s">
        <v>63</v>
      </c>
      <c r="G14">
        <v>53.4</v>
      </c>
      <c r="H14" t="s">
        <v>188</v>
      </c>
      <c r="I14">
        <v>89.5</v>
      </c>
      <c r="J14" s="2">
        <v>40434</v>
      </c>
      <c r="K14">
        <v>69.2</v>
      </c>
      <c r="L14">
        <v>14</v>
      </c>
      <c r="M14">
        <v>31</v>
      </c>
      <c r="N14">
        <v>45</v>
      </c>
      <c r="O14">
        <v>20</v>
      </c>
      <c r="P14">
        <v>8</v>
      </c>
      <c r="Q14">
        <v>6</v>
      </c>
      <c r="R14">
        <v>14</v>
      </c>
      <c r="S14">
        <v>8</v>
      </c>
      <c r="T14">
        <v>20</v>
      </c>
      <c r="U14">
        <v>24</v>
      </c>
      <c r="V14">
        <v>44</v>
      </c>
      <c r="W14" t="s">
        <v>189</v>
      </c>
      <c r="X14">
        <v>30.9</v>
      </c>
      <c r="Y14" s="2">
        <v>40305</v>
      </c>
      <c r="Z14">
        <v>71.400000000000006</v>
      </c>
      <c r="AA14" s="2">
        <v>40315</v>
      </c>
      <c r="AB14">
        <v>29.4</v>
      </c>
      <c r="AC14">
        <v>8</v>
      </c>
      <c r="AD14">
        <v>14</v>
      </c>
      <c r="AE14">
        <v>22</v>
      </c>
      <c r="AF14">
        <v>10</v>
      </c>
      <c r="AG14">
        <v>7</v>
      </c>
      <c r="AH14">
        <v>4</v>
      </c>
      <c r="AI14">
        <v>15</v>
      </c>
      <c r="AJ14">
        <v>14</v>
      </c>
      <c r="AL14" t="s">
        <v>140</v>
      </c>
      <c r="AM14" t="str">
        <f t="shared" si="0"/>
        <v>HOME</v>
      </c>
      <c r="AN14">
        <v>1</v>
      </c>
      <c r="AO14">
        <f t="shared" si="1"/>
        <v>8</v>
      </c>
      <c r="AP14">
        <f t="shared" si="2"/>
        <v>14</v>
      </c>
      <c r="AQ14">
        <f t="shared" si="3"/>
        <v>6</v>
      </c>
    </row>
    <row r="15" spans="1:43" x14ac:dyDescent="0.2">
      <c r="A15" t="s">
        <v>2</v>
      </c>
      <c r="B15" t="s">
        <v>190</v>
      </c>
      <c r="C15">
        <v>37</v>
      </c>
      <c r="D15">
        <v>49</v>
      </c>
      <c r="E15">
        <v>86</v>
      </c>
      <c r="F15" t="s">
        <v>191</v>
      </c>
      <c r="G15">
        <v>44.6</v>
      </c>
      <c r="H15" t="s">
        <v>192</v>
      </c>
      <c r="I15">
        <v>73.3</v>
      </c>
      <c r="J15" s="2">
        <v>40348</v>
      </c>
      <c r="K15">
        <v>31.6</v>
      </c>
      <c r="L15">
        <v>14</v>
      </c>
      <c r="M15">
        <v>31</v>
      </c>
      <c r="N15">
        <v>45</v>
      </c>
      <c r="O15">
        <v>17</v>
      </c>
      <c r="P15">
        <v>9</v>
      </c>
      <c r="Q15">
        <v>8</v>
      </c>
      <c r="R15">
        <v>9</v>
      </c>
      <c r="S15">
        <v>14</v>
      </c>
      <c r="T15">
        <v>37</v>
      </c>
      <c r="U15">
        <v>36</v>
      </c>
      <c r="V15">
        <v>73</v>
      </c>
      <c r="W15" t="s">
        <v>193</v>
      </c>
      <c r="X15">
        <v>41.2</v>
      </c>
      <c r="Y15" s="2">
        <v>40437</v>
      </c>
      <c r="Z15">
        <v>56.3</v>
      </c>
      <c r="AA15" s="2">
        <v>40408</v>
      </c>
      <c r="AB15">
        <v>44.4</v>
      </c>
      <c r="AC15">
        <v>13</v>
      </c>
      <c r="AD15">
        <v>25</v>
      </c>
      <c r="AE15">
        <v>38</v>
      </c>
      <c r="AF15">
        <v>13</v>
      </c>
      <c r="AG15">
        <v>5</v>
      </c>
      <c r="AH15">
        <v>1</v>
      </c>
      <c r="AI15">
        <v>12</v>
      </c>
      <c r="AJ15">
        <v>22</v>
      </c>
      <c r="AL15" t="s">
        <v>140</v>
      </c>
      <c r="AM15" t="str">
        <f t="shared" si="0"/>
        <v>HOME</v>
      </c>
      <c r="AN15">
        <v>1</v>
      </c>
      <c r="AO15">
        <f t="shared" si="1"/>
        <v>14</v>
      </c>
      <c r="AP15">
        <f t="shared" si="2"/>
        <v>22</v>
      </c>
      <c r="AQ15">
        <f t="shared" si="3"/>
        <v>8</v>
      </c>
    </row>
    <row r="16" spans="1:43" x14ac:dyDescent="0.2">
      <c r="A16" t="s">
        <v>2</v>
      </c>
      <c r="B16" t="s">
        <v>194</v>
      </c>
      <c r="C16">
        <v>57</v>
      </c>
      <c r="D16">
        <v>47</v>
      </c>
      <c r="E16">
        <v>104</v>
      </c>
      <c r="F16" t="s">
        <v>195</v>
      </c>
      <c r="G16">
        <v>60.3</v>
      </c>
      <c r="H16" s="2">
        <v>40404</v>
      </c>
      <c r="I16">
        <v>57.1</v>
      </c>
      <c r="J16" t="s">
        <v>196</v>
      </c>
      <c r="K16">
        <v>50</v>
      </c>
      <c r="L16">
        <v>12</v>
      </c>
      <c r="M16">
        <v>29</v>
      </c>
      <c r="N16">
        <v>41</v>
      </c>
      <c r="O16">
        <v>30</v>
      </c>
      <c r="P16">
        <v>3</v>
      </c>
      <c r="Q16">
        <v>4</v>
      </c>
      <c r="R16">
        <v>7</v>
      </c>
      <c r="S16">
        <v>7</v>
      </c>
      <c r="T16">
        <v>31</v>
      </c>
      <c r="U16">
        <v>30</v>
      </c>
      <c r="V16">
        <v>61</v>
      </c>
      <c r="W16" t="s">
        <v>197</v>
      </c>
      <c r="X16">
        <v>37.9</v>
      </c>
      <c r="Y16" s="2">
        <v>40303</v>
      </c>
      <c r="Z16">
        <v>100</v>
      </c>
      <c r="AA16" s="2">
        <v>40541</v>
      </c>
      <c r="AB16">
        <v>41.4</v>
      </c>
      <c r="AC16">
        <v>7</v>
      </c>
      <c r="AD16">
        <v>17</v>
      </c>
      <c r="AE16">
        <v>24</v>
      </c>
      <c r="AF16">
        <v>13</v>
      </c>
      <c r="AG16">
        <v>3</v>
      </c>
      <c r="AH16">
        <v>0</v>
      </c>
      <c r="AI16">
        <v>14</v>
      </c>
      <c r="AJ16">
        <v>15</v>
      </c>
      <c r="AL16" t="s">
        <v>140</v>
      </c>
      <c r="AM16" t="str">
        <f t="shared" si="0"/>
        <v>HOME</v>
      </c>
      <c r="AN16">
        <v>1</v>
      </c>
      <c r="AO16">
        <f t="shared" si="1"/>
        <v>7</v>
      </c>
      <c r="AP16">
        <f t="shared" si="2"/>
        <v>15</v>
      </c>
      <c r="AQ16">
        <f t="shared" si="3"/>
        <v>8</v>
      </c>
    </row>
    <row r="17" spans="1:44" x14ac:dyDescent="0.2">
      <c r="A17" t="s">
        <v>2</v>
      </c>
      <c r="B17" t="s">
        <v>198</v>
      </c>
      <c r="C17">
        <v>27</v>
      </c>
      <c r="D17">
        <v>44</v>
      </c>
      <c r="E17">
        <v>71</v>
      </c>
      <c r="F17" t="s">
        <v>199</v>
      </c>
      <c r="G17">
        <v>46.2</v>
      </c>
      <c r="H17" t="s">
        <v>200</v>
      </c>
      <c r="I17">
        <v>61.8</v>
      </c>
      <c r="J17" s="2">
        <v>40223</v>
      </c>
      <c r="K17">
        <v>14.3</v>
      </c>
      <c r="L17">
        <v>12</v>
      </c>
      <c r="M17">
        <v>26</v>
      </c>
      <c r="N17">
        <v>38</v>
      </c>
      <c r="O17">
        <v>15</v>
      </c>
      <c r="P17">
        <v>9</v>
      </c>
      <c r="Q17">
        <v>5</v>
      </c>
      <c r="R17">
        <v>18</v>
      </c>
      <c r="S17">
        <v>21</v>
      </c>
      <c r="T17">
        <v>19</v>
      </c>
      <c r="U17">
        <v>43</v>
      </c>
      <c r="V17">
        <v>62</v>
      </c>
      <c r="W17" t="s">
        <v>201</v>
      </c>
      <c r="X17">
        <v>32.200000000000003</v>
      </c>
      <c r="Y17" t="s">
        <v>202</v>
      </c>
      <c r="Z17">
        <v>73.099999999999994</v>
      </c>
      <c r="AA17" s="2">
        <v>40315</v>
      </c>
      <c r="AB17">
        <v>29.4</v>
      </c>
      <c r="AC17">
        <v>15</v>
      </c>
      <c r="AD17">
        <v>24</v>
      </c>
      <c r="AE17">
        <v>39</v>
      </c>
      <c r="AF17">
        <v>5</v>
      </c>
      <c r="AG17">
        <v>9</v>
      </c>
      <c r="AH17">
        <v>5</v>
      </c>
      <c r="AI17">
        <v>19</v>
      </c>
      <c r="AJ17">
        <v>30</v>
      </c>
      <c r="AL17" t="s">
        <v>141</v>
      </c>
      <c r="AM17" t="str">
        <f t="shared" si="0"/>
        <v>HOME</v>
      </c>
      <c r="AN17">
        <v>1</v>
      </c>
      <c r="AO17">
        <f t="shared" si="1"/>
        <v>21</v>
      </c>
      <c r="AP17">
        <f t="shared" si="2"/>
        <v>30</v>
      </c>
      <c r="AQ17">
        <f t="shared" si="3"/>
        <v>9</v>
      </c>
    </row>
    <row r="18" spans="1:44" x14ac:dyDescent="0.2">
      <c r="A18" t="s">
        <v>2</v>
      </c>
      <c r="B18" t="s">
        <v>203</v>
      </c>
      <c r="C18">
        <v>34</v>
      </c>
      <c r="D18">
        <v>42</v>
      </c>
      <c r="E18">
        <v>76</v>
      </c>
      <c r="F18" t="s">
        <v>65</v>
      </c>
      <c r="G18">
        <v>43.3</v>
      </c>
      <c r="H18" t="s">
        <v>204</v>
      </c>
      <c r="I18">
        <v>66.7</v>
      </c>
      <c r="J18" s="2">
        <v>40223</v>
      </c>
      <c r="K18">
        <v>14.3</v>
      </c>
      <c r="L18">
        <v>15</v>
      </c>
      <c r="M18">
        <v>18</v>
      </c>
      <c r="N18">
        <v>33</v>
      </c>
      <c r="O18">
        <v>9</v>
      </c>
      <c r="P18">
        <v>12</v>
      </c>
      <c r="Q18">
        <v>5</v>
      </c>
      <c r="R18">
        <v>14</v>
      </c>
      <c r="S18">
        <v>15</v>
      </c>
      <c r="T18">
        <v>35</v>
      </c>
      <c r="U18">
        <v>33</v>
      </c>
      <c r="V18">
        <v>68</v>
      </c>
      <c r="W18" t="s">
        <v>101</v>
      </c>
      <c r="X18">
        <v>47.2</v>
      </c>
      <c r="Y18" s="2">
        <v>40527</v>
      </c>
      <c r="Z18">
        <v>80</v>
      </c>
      <c r="AA18" s="2">
        <v>40343</v>
      </c>
      <c r="AB18">
        <v>42.9</v>
      </c>
      <c r="AC18">
        <v>12</v>
      </c>
      <c r="AD18">
        <v>24</v>
      </c>
      <c r="AE18">
        <v>36</v>
      </c>
      <c r="AF18">
        <v>10</v>
      </c>
      <c r="AG18">
        <v>5</v>
      </c>
      <c r="AH18">
        <v>5</v>
      </c>
      <c r="AI18">
        <v>26</v>
      </c>
      <c r="AJ18">
        <v>25</v>
      </c>
      <c r="AL18" t="s">
        <v>141</v>
      </c>
      <c r="AM18" t="str">
        <f t="shared" si="0"/>
        <v>HOME</v>
      </c>
      <c r="AN18">
        <v>1</v>
      </c>
      <c r="AO18">
        <f t="shared" si="1"/>
        <v>15</v>
      </c>
      <c r="AP18">
        <f t="shared" si="2"/>
        <v>25</v>
      </c>
      <c r="AQ18">
        <f t="shared" si="3"/>
        <v>10</v>
      </c>
    </row>
    <row r="19" spans="1:44" x14ac:dyDescent="0.2">
      <c r="A19" t="s">
        <v>2</v>
      </c>
      <c r="B19" t="s">
        <v>205</v>
      </c>
      <c r="C19">
        <v>38</v>
      </c>
      <c r="D19">
        <v>51</v>
      </c>
      <c r="E19">
        <v>89</v>
      </c>
      <c r="F19" t="s">
        <v>206</v>
      </c>
      <c r="G19">
        <v>51.4</v>
      </c>
      <c r="H19" s="2">
        <v>40464</v>
      </c>
      <c r="I19">
        <v>76.900000000000006</v>
      </c>
      <c r="J19" s="2">
        <v>40377</v>
      </c>
      <c r="K19">
        <v>38.9</v>
      </c>
      <c r="L19">
        <v>14</v>
      </c>
      <c r="M19">
        <v>28</v>
      </c>
      <c r="N19">
        <v>42</v>
      </c>
      <c r="O19">
        <v>13</v>
      </c>
      <c r="P19">
        <v>6</v>
      </c>
      <c r="Q19">
        <v>6</v>
      </c>
      <c r="R19">
        <v>10</v>
      </c>
      <c r="S19">
        <v>16</v>
      </c>
      <c r="T19">
        <v>31</v>
      </c>
      <c r="U19">
        <v>46</v>
      </c>
      <c r="V19">
        <v>77</v>
      </c>
      <c r="W19" t="s">
        <v>207</v>
      </c>
      <c r="X19">
        <v>38.200000000000003</v>
      </c>
      <c r="Y19" t="s">
        <v>208</v>
      </c>
      <c r="Z19">
        <v>85</v>
      </c>
      <c r="AA19" s="2">
        <v>40417</v>
      </c>
      <c r="AB19">
        <v>29.6</v>
      </c>
      <c r="AC19">
        <v>16</v>
      </c>
      <c r="AD19">
        <v>22</v>
      </c>
      <c r="AE19">
        <v>38</v>
      </c>
      <c r="AF19">
        <v>14</v>
      </c>
      <c r="AG19">
        <v>5</v>
      </c>
      <c r="AH19">
        <v>3</v>
      </c>
      <c r="AI19">
        <v>10</v>
      </c>
      <c r="AJ19">
        <v>13</v>
      </c>
      <c r="AL19" t="s">
        <v>141</v>
      </c>
      <c r="AM19" t="str">
        <f t="shared" si="0"/>
        <v>AWAY</v>
      </c>
      <c r="AN19">
        <v>1</v>
      </c>
      <c r="AO19">
        <f t="shared" si="1"/>
        <v>16</v>
      </c>
      <c r="AP19">
        <f t="shared" si="2"/>
        <v>13</v>
      </c>
      <c r="AQ19">
        <f t="shared" si="3"/>
        <v>-3</v>
      </c>
    </row>
    <row r="20" spans="1:44" x14ac:dyDescent="0.2">
      <c r="A20" t="s">
        <v>2</v>
      </c>
      <c r="B20" t="s">
        <v>209</v>
      </c>
      <c r="C20">
        <v>39</v>
      </c>
      <c r="D20">
        <v>33</v>
      </c>
      <c r="E20">
        <v>72</v>
      </c>
      <c r="F20" t="s">
        <v>210</v>
      </c>
      <c r="G20">
        <v>51.2</v>
      </c>
      <c r="H20" t="s">
        <v>211</v>
      </c>
      <c r="I20">
        <v>65.7</v>
      </c>
      <c r="J20" s="2">
        <v>40312</v>
      </c>
      <c r="K20">
        <v>35.700000000000003</v>
      </c>
      <c r="L20">
        <v>9</v>
      </c>
      <c r="M20">
        <v>25</v>
      </c>
      <c r="N20">
        <v>34</v>
      </c>
      <c r="O20">
        <v>13</v>
      </c>
      <c r="P20">
        <v>6</v>
      </c>
      <c r="Q20">
        <v>7</v>
      </c>
      <c r="R20">
        <v>16</v>
      </c>
      <c r="S20">
        <v>13</v>
      </c>
      <c r="T20">
        <v>26</v>
      </c>
      <c r="U20">
        <v>41</v>
      </c>
      <c r="V20">
        <v>67</v>
      </c>
      <c r="W20" t="s">
        <v>212</v>
      </c>
      <c r="X20">
        <v>41.7</v>
      </c>
      <c r="Y20" s="2">
        <v>40404</v>
      </c>
      <c r="Z20">
        <v>57.1</v>
      </c>
      <c r="AA20" s="2">
        <v>40445</v>
      </c>
      <c r="AB20">
        <v>37.5</v>
      </c>
      <c r="AC20">
        <v>11</v>
      </c>
      <c r="AD20">
        <v>19</v>
      </c>
      <c r="AE20">
        <v>30</v>
      </c>
      <c r="AF20">
        <v>11</v>
      </c>
      <c r="AG20">
        <v>10</v>
      </c>
      <c r="AH20">
        <v>1</v>
      </c>
      <c r="AI20">
        <v>12</v>
      </c>
      <c r="AJ20">
        <v>21</v>
      </c>
      <c r="AL20" t="s">
        <v>141</v>
      </c>
      <c r="AM20" t="str">
        <f t="shared" si="0"/>
        <v>AWAY</v>
      </c>
      <c r="AN20">
        <v>1</v>
      </c>
      <c r="AO20">
        <f t="shared" si="1"/>
        <v>13</v>
      </c>
      <c r="AP20">
        <f t="shared" si="2"/>
        <v>21</v>
      </c>
      <c r="AQ20">
        <f t="shared" si="3"/>
        <v>8</v>
      </c>
    </row>
    <row r="21" spans="1:44" x14ac:dyDescent="0.2">
      <c r="A21" t="s">
        <v>2</v>
      </c>
      <c r="B21" t="s">
        <v>213</v>
      </c>
      <c r="C21">
        <v>57</v>
      </c>
      <c r="D21">
        <v>44</v>
      </c>
      <c r="E21">
        <v>101</v>
      </c>
      <c r="F21" t="s">
        <v>214</v>
      </c>
      <c r="G21">
        <v>48.1</v>
      </c>
      <c r="H21" t="s">
        <v>169</v>
      </c>
      <c r="I21">
        <v>68</v>
      </c>
      <c r="J21" s="3">
        <v>12328</v>
      </c>
      <c r="K21">
        <v>30.3</v>
      </c>
      <c r="L21">
        <v>22</v>
      </c>
      <c r="M21">
        <v>37</v>
      </c>
      <c r="N21">
        <v>59</v>
      </c>
      <c r="O21">
        <v>19</v>
      </c>
      <c r="P21">
        <v>9</v>
      </c>
      <c r="Q21">
        <v>9</v>
      </c>
      <c r="R21">
        <v>15</v>
      </c>
      <c r="S21">
        <v>21</v>
      </c>
      <c r="T21">
        <v>27</v>
      </c>
      <c r="U21">
        <v>43</v>
      </c>
      <c r="V21">
        <v>70</v>
      </c>
      <c r="W21" t="s">
        <v>215</v>
      </c>
      <c r="X21">
        <v>30.6</v>
      </c>
      <c r="Y21" t="s">
        <v>216</v>
      </c>
      <c r="Z21">
        <v>79.3</v>
      </c>
      <c r="AA21" s="2">
        <v>40253</v>
      </c>
      <c r="AB21">
        <v>18.8</v>
      </c>
      <c r="AC21">
        <v>16</v>
      </c>
      <c r="AD21">
        <v>23</v>
      </c>
      <c r="AE21">
        <v>39</v>
      </c>
      <c r="AF21">
        <v>6</v>
      </c>
      <c r="AG21">
        <v>8</v>
      </c>
      <c r="AH21">
        <v>2</v>
      </c>
      <c r="AI21">
        <v>14</v>
      </c>
      <c r="AJ21">
        <v>19</v>
      </c>
      <c r="AL21" t="s">
        <v>141</v>
      </c>
      <c r="AM21" t="str">
        <f t="shared" si="0"/>
        <v>HOME</v>
      </c>
      <c r="AN21">
        <v>1</v>
      </c>
      <c r="AO21">
        <f t="shared" si="1"/>
        <v>21</v>
      </c>
      <c r="AP21">
        <f t="shared" si="2"/>
        <v>19</v>
      </c>
      <c r="AQ21">
        <f t="shared" si="3"/>
        <v>-2</v>
      </c>
    </row>
    <row r="22" spans="1:44" x14ac:dyDescent="0.2">
      <c r="A22" t="s">
        <v>5</v>
      </c>
      <c r="B22" t="s">
        <v>20</v>
      </c>
      <c r="C22">
        <v>29</v>
      </c>
      <c r="D22">
        <v>33</v>
      </c>
      <c r="E22">
        <v>62</v>
      </c>
      <c r="F22" t="s">
        <v>217</v>
      </c>
      <c r="G22">
        <v>38.6</v>
      </c>
      <c r="H22" t="s">
        <v>92</v>
      </c>
      <c r="I22">
        <v>71.400000000000006</v>
      </c>
      <c r="J22" s="2">
        <v>40249</v>
      </c>
      <c r="K22">
        <v>25</v>
      </c>
      <c r="L22">
        <v>14</v>
      </c>
      <c r="M22">
        <v>26</v>
      </c>
      <c r="N22">
        <v>40</v>
      </c>
      <c r="O22">
        <v>9</v>
      </c>
      <c r="P22">
        <v>5</v>
      </c>
      <c r="Q22">
        <v>5</v>
      </c>
      <c r="R22">
        <v>15</v>
      </c>
      <c r="S22">
        <v>22</v>
      </c>
      <c r="T22">
        <v>26</v>
      </c>
      <c r="U22">
        <v>42</v>
      </c>
      <c r="V22">
        <v>68</v>
      </c>
      <c r="W22" t="s">
        <v>218</v>
      </c>
      <c r="X22">
        <v>34.4</v>
      </c>
      <c r="Y22" t="s">
        <v>162</v>
      </c>
      <c r="Z22">
        <v>71.400000000000006</v>
      </c>
      <c r="AA22" s="2">
        <v>40284</v>
      </c>
      <c r="AB22">
        <v>25</v>
      </c>
      <c r="AC22">
        <v>20</v>
      </c>
      <c r="AD22">
        <v>24</v>
      </c>
      <c r="AE22">
        <v>44</v>
      </c>
      <c r="AF22">
        <v>6</v>
      </c>
      <c r="AG22">
        <v>7</v>
      </c>
      <c r="AH22">
        <v>8</v>
      </c>
      <c r="AI22">
        <v>11</v>
      </c>
      <c r="AJ22">
        <v>16</v>
      </c>
      <c r="AL22" t="s">
        <v>141</v>
      </c>
      <c r="AM22" t="str">
        <f t="shared" si="0"/>
        <v>AWAY</v>
      </c>
      <c r="AN22">
        <v>1</v>
      </c>
      <c r="AO22">
        <f t="shared" si="1"/>
        <v>22</v>
      </c>
      <c r="AP22">
        <f t="shared" si="2"/>
        <v>16</v>
      </c>
      <c r="AQ22">
        <f t="shared" si="3"/>
        <v>-6</v>
      </c>
    </row>
    <row r="23" spans="1:44" x14ac:dyDescent="0.2">
      <c r="A23" t="s">
        <v>2</v>
      </c>
      <c r="B23" t="s">
        <v>219</v>
      </c>
      <c r="C23">
        <v>49</v>
      </c>
      <c r="D23">
        <v>36</v>
      </c>
      <c r="E23">
        <v>85</v>
      </c>
      <c r="F23" t="s">
        <v>113</v>
      </c>
      <c r="G23">
        <v>44.4</v>
      </c>
      <c r="H23" t="s">
        <v>114</v>
      </c>
      <c r="I23">
        <v>64.099999999999994</v>
      </c>
      <c r="J23" s="2">
        <v>40535</v>
      </c>
      <c r="K23">
        <v>52.2</v>
      </c>
      <c r="L23">
        <v>18</v>
      </c>
      <c r="M23">
        <v>23</v>
      </c>
      <c r="N23">
        <v>41</v>
      </c>
      <c r="O23">
        <v>15</v>
      </c>
      <c r="P23">
        <v>10</v>
      </c>
      <c r="Q23">
        <v>5</v>
      </c>
      <c r="R23">
        <v>17</v>
      </c>
      <c r="S23">
        <v>28</v>
      </c>
      <c r="T23">
        <v>34</v>
      </c>
      <c r="U23">
        <v>38</v>
      </c>
      <c r="V23">
        <v>72</v>
      </c>
      <c r="W23" t="s">
        <v>111</v>
      </c>
      <c r="X23">
        <v>47.8</v>
      </c>
      <c r="Y23" t="s">
        <v>112</v>
      </c>
      <c r="Z23">
        <v>74.2</v>
      </c>
      <c r="AA23" s="2">
        <v>40313</v>
      </c>
      <c r="AB23">
        <v>33.299999999999997</v>
      </c>
      <c r="AC23">
        <v>3</v>
      </c>
      <c r="AD23">
        <v>19</v>
      </c>
      <c r="AE23">
        <v>22</v>
      </c>
      <c r="AF23">
        <v>11</v>
      </c>
      <c r="AG23">
        <v>3</v>
      </c>
      <c r="AH23">
        <v>3</v>
      </c>
      <c r="AI23">
        <v>15</v>
      </c>
      <c r="AJ23">
        <v>30</v>
      </c>
      <c r="AL23" t="s">
        <v>141</v>
      </c>
      <c r="AM23" t="str">
        <f t="shared" si="0"/>
        <v>HOME</v>
      </c>
      <c r="AN23">
        <v>1</v>
      </c>
      <c r="AO23">
        <f t="shared" si="1"/>
        <v>28</v>
      </c>
      <c r="AP23">
        <f t="shared" si="2"/>
        <v>30</v>
      </c>
      <c r="AQ23">
        <f t="shared" si="3"/>
        <v>2</v>
      </c>
    </row>
    <row r="24" spans="1:44" x14ac:dyDescent="0.2">
      <c r="A24" t="s">
        <v>2</v>
      </c>
      <c r="B24" t="s">
        <v>220</v>
      </c>
      <c r="C24">
        <v>46</v>
      </c>
      <c r="D24">
        <v>39</v>
      </c>
      <c r="E24">
        <v>85</v>
      </c>
      <c r="F24" t="s">
        <v>221</v>
      </c>
      <c r="G24">
        <v>50</v>
      </c>
      <c r="H24" t="s">
        <v>222</v>
      </c>
      <c r="I24">
        <v>73.7</v>
      </c>
      <c r="J24" s="2">
        <v>40440</v>
      </c>
      <c r="K24">
        <v>47.4</v>
      </c>
      <c r="L24">
        <v>14</v>
      </c>
      <c r="M24">
        <v>24</v>
      </c>
      <c r="N24">
        <v>38</v>
      </c>
      <c r="O24">
        <v>21</v>
      </c>
      <c r="P24">
        <v>6</v>
      </c>
      <c r="Q24">
        <v>8</v>
      </c>
      <c r="R24">
        <v>17</v>
      </c>
      <c r="S24">
        <v>15</v>
      </c>
      <c r="T24">
        <v>37</v>
      </c>
      <c r="U24">
        <v>38</v>
      </c>
      <c r="V24">
        <v>75</v>
      </c>
      <c r="W24" t="s">
        <v>223</v>
      </c>
      <c r="X24">
        <v>43.9</v>
      </c>
      <c r="Y24" s="2">
        <v>40434</v>
      </c>
      <c r="Z24">
        <v>69.2</v>
      </c>
      <c r="AA24" s="2">
        <v>40410</v>
      </c>
      <c r="AB24">
        <v>40</v>
      </c>
      <c r="AC24">
        <v>15</v>
      </c>
      <c r="AD24">
        <v>18</v>
      </c>
      <c r="AE24">
        <v>33</v>
      </c>
      <c r="AF24">
        <v>10</v>
      </c>
      <c r="AG24">
        <v>7</v>
      </c>
      <c r="AH24">
        <v>2</v>
      </c>
      <c r="AI24">
        <v>15</v>
      </c>
      <c r="AJ24">
        <v>20</v>
      </c>
      <c r="AL24" t="s">
        <v>141</v>
      </c>
      <c r="AM24" t="str">
        <f t="shared" si="0"/>
        <v>HOME</v>
      </c>
      <c r="AN24">
        <v>1</v>
      </c>
      <c r="AO24">
        <f t="shared" si="1"/>
        <v>15</v>
      </c>
      <c r="AP24">
        <f t="shared" si="2"/>
        <v>20</v>
      </c>
      <c r="AQ24">
        <f t="shared" si="3"/>
        <v>5</v>
      </c>
    </row>
    <row r="25" spans="1:44" x14ac:dyDescent="0.2">
      <c r="A25" t="s">
        <v>2</v>
      </c>
      <c r="B25" t="s">
        <v>224</v>
      </c>
      <c r="C25">
        <v>42</v>
      </c>
      <c r="D25">
        <v>39</v>
      </c>
      <c r="E25">
        <v>81</v>
      </c>
      <c r="F25" t="s">
        <v>225</v>
      </c>
      <c r="G25">
        <v>46.2</v>
      </c>
      <c r="H25" t="s">
        <v>226</v>
      </c>
      <c r="I25">
        <v>69.599999999999994</v>
      </c>
      <c r="J25" s="2">
        <v>40315</v>
      </c>
      <c r="K25">
        <v>29.4</v>
      </c>
      <c r="L25">
        <v>19</v>
      </c>
      <c r="M25">
        <v>35</v>
      </c>
      <c r="N25">
        <v>54</v>
      </c>
      <c r="O25">
        <v>14</v>
      </c>
      <c r="P25">
        <v>8</v>
      </c>
      <c r="Q25">
        <v>8</v>
      </c>
      <c r="R25">
        <v>16</v>
      </c>
      <c r="S25">
        <v>14</v>
      </c>
      <c r="T25">
        <v>14</v>
      </c>
      <c r="U25">
        <v>41</v>
      </c>
      <c r="V25">
        <v>55</v>
      </c>
      <c r="W25" t="s">
        <v>227</v>
      </c>
      <c r="X25">
        <v>31.8</v>
      </c>
      <c r="Y25" s="2">
        <v>40433</v>
      </c>
      <c r="Z25">
        <v>75</v>
      </c>
      <c r="AA25" s="2">
        <v>40290</v>
      </c>
      <c r="AB25">
        <v>18.2</v>
      </c>
      <c r="AC25">
        <v>10</v>
      </c>
      <c r="AD25">
        <v>22</v>
      </c>
      <c r="AE25">
        <v>32</v>
      </c>
      <c r="AF25">
        <v>8</v>
      </c>
      <c r="AG25">
        <v>8</v>
      </c>
      <c r="AH25">
        <v>1</v>
      </c>
      <c r="AI25">
        <v>14</v>
      </c>
      <c r="AJ25">
        <v>18</v>
      </c>
      <c r="AL25" t="s">
        <v>141</v>
      </c>
      <c r="AM25" t="str">
        <f t="shared" si="0"/>
        <v>AWAY</v>
      </c>
      <c r="AN25">
        <v>1</v>
      </c>
      <c r="AO25">
        <f t="shared" si="1"/>
        <v>14</v>
      </c>
      <c r="AP25">
        <f t="shared" si="2"/>
        <v>18</v>
      </c>
      <c r="AQ25">
        <f t="shared" si="3"/>
        <v>4</v>
      </c>
    </row>
    <row r="26" spans="1:44" x14ac:dyDescent="0.2">
      <c r="A26" t="s">
        <v>2</v>
      </c>
      <c r="B26" t="s">
        <v>228</v>
      </c>
      <c r="C26">
        <v>31</v>
      </c>
      <c r="D26">
        <v>35</v>
      </c>
      <c r="E26">
        <v>66</v>
      </c>
      <c r="F26" t="s">
        <v>229</v>
      </c>
      <c r="G26">
        <v>45.8</v>
      </c>
      <c r="H26" t="s">
        <v>230</v>
      </c>
      <c r="I26">
        <v>61.3</v>
      </c>
      <c r="J26" s="2">
        <v>40253</v>
      </c>
      <c r="K26">
        <v>18.8</v>
      </c>
      <c r="L26">
        <v>13</v>
      </c>
      <c r="M26">
        <v>29</v>
      </c>
      <c r="N26">
        <v>42</v>
      </c>
      <c r="O26">
        <v>10</v>
      </c>
      <c r="P26">
        <v>7</v>
      </c>
      <c r="Q26">
        <v>5</v>
      </c>
      <c r="R26">
        <v>16</v>
      </c>
      <c r="S26">
        <v>14</v>
      </c>
      <c r="T26">
        <v>24</v>
      </c>
      <c r="U26">
        <v>31</v>
      </c>
      <c r="V26">
        <v>55</v>
      </c>
      <c r="W26" t="s">
        <v>231</v>
      </c>
      <c r="X26">
        <v>33.299999999999997</v>
      </c>
      <c r="Y26" s="2">
        <v>40431</v>
      </c>
      <c r="Z26">
        <v>90</v>
      </c>
      <c r="AA26" s="2">
        <v>40282</v>
      </c>
      <c r="AB26">
        <v>28.6</v>
      </c>
      <c r="AC26">
        <v>14</v>
      </c>
      <c r="AD26">
        <v>21</v>
      </c>
      <c r="AE26">
        <v>35</v>
      </c>
      <c r="AF26">
        <v>9</v>
      </c>
      <c r="AG26">
        <v>6</v>
      </c>
      <c r="AH26">
        <v>2</v>
      </c>
      <c r="AI26">
        <v>12</v>
      </c>
      <c r="AJ26">
        <v>23</v>
      </c>
      <c r="AL26" t="s">
        <v>141</v>
      </c>
      <c r="AM26" t="str">
        <f t="shared" si="0"/>
        <v>HOME</v>
      </c>
      <c r="AN26">
        <v>1</v>
      </c>
      <c r="AO26">
        <f t="shared" si="1"/>
        <v>14</v>
      </c>
      <c r="AP26">
        <f t="shared" si="2"/>
        <v>23</v>
      </c>
      <c r="AQ26">
        <f t="shared" si="3"/>
        <v>9</v>
      </c>
    </row>
    <row r="27" spans="1:44" x14ac:dyDescent="0.2">
      <c r="A27" t="s">
        <v>2</v>
      </c>
      <c r="B27" t="s">
        <v>26</v>
      </c>
      <c r="C27">
        <v>30</v>
      </c>
      <c r="D27">
        <v>43</v>
      </c>
      <c r="E27">
        <v>73</v>
      </c>
      <c r="F27" t="s">
        <v>113</v>
      </c>
      <c r="G27">
        <v>44.4</v>
      </c>
      <c r="H27" t="s">
        <v>232</v>
      </c>
      <c r="I27">
        <v>60</v>
      </c>
      <c r="J27" s="2">
        <v>40378</v>
      </c>
      <c r="K27">
        <v>36.799999999999997</v>
      </c>
      <c r="L27">
        <v>15</v>
      </c>
      <c r="M27">
        <v>24</v>
      </c>
      <c r="N27">
        <v>39</v>
      </c>
      <c r="O27">
        <v>12</v>
      </c>
      <c r="P27">
        <v>6</v>
      </c>
      <c r="Q27">
        <v>5</v>
      </c>
      <c r="R27">
        <v>15</v>
      </c>
      <c r="S27">
        <v>18</v>
      </c>
      <c r="T27">
        <v>29</v>
      </c>
      <c r="U27">
        <v>33</v>
      </c>
      <c r="V27">
        <v>62</v>
      </c>
      <c r="W27" t="s">
        <v>233</v>
      </c>
      <c r="X27">
        <v>38.299999999999997</v>
      </c>
      <c r="Y27" s="2">
        <v>40464</v>
      </c>
      <c r="Z27">
        <v>76.900000000000006</v>
      </c>
      <c r="AA27" s="2">
        <v>40352</v>
      </c>
      <c r="AB27">
        <v>26.1</v>
      </c>
      <c r="AC27">
        <v>13</v>
      </c>
      <c r="AD27">
        <v>19</v>
      </c>
      <c r="AE27">
        <v>32</v>
      </c>
      <c r="AF27">
        <v>11</v>
      </c>
      <c r="AG27">
        <v>5</v>
      </c>
      <c r="AH27">
        <v>4</v>
      </c>
      <c r="AI27">
        <v>17</v>
      </c>
      <c r="AJ27">
        <v>24</v>
      </c>
      <c r="AL27" t="s">
        <v>141</v>
      </c>
      <c r="AM27" t="str">
        <f t="shared" si="0"/>
        <v>HOME</v>
      </c>
      <c r="AN27">
        <v>1</v>
      </c>
      <c r="AO27">
        <f t="shared" si="1"/>
        <v>18</v>
      </c>
      <c r="AP27">
        <f t="shared" si="2"/>
        <v>24</v>
      </c>
      <c r="AQ27">
        <f t="shared" si="3"/>
        <v>6</v>
      </c>
    </row>
    <row r="28" spans="1:44" x14ac:dyDescent="0.2">
      <c r="A28" t="s">
        <v>2</v>
      </c>
      <c r="B28" t="s">
        <v>234</v>
      </c>
      <c r="C28">
        <v>32</v>
      </c>
      <c r="D28">
        <v>35</v>
      </c>
      <c r="E28">
        <v>81</v>
      </c>
      <c r="F28" t="s">
        <v>235</v>
      </c>
      <c r="G28">
        <v>42.4</v>
      </c>
      <c r="H28" t="s">
        <v>236</v>
      </c>
      <c r="I28">
        <v>67.7</v>
      </c>
      <c r="J28" s="2">
        <v>40292</v>
      </c>
      <c r="K28">
        <v>16.7</v>
      </c>
      <c r="L28">
        <v>18</v>
      </c>
      <c r="M28">
        <v>34</v>
      </c>
      <c r="N28">
        <v>52</v>
      </c>
      <c r="O28">
        <v>14</v>
      </c>
      <c r="P28">
        <v>5</v>
      </c>
      <c r="Q28">
        <v>12</v>
      </c>
      <c r="R28">
        <v>12</v>
      </c>
      <c r="S28">
        <v>17</v>
      </c>
      <c r="T28">
        <v>29</v>
      </c>
      <c r="U28">
        <v>38</v>
      </c>
      <c r="V28">
        <v>75</v>
      </c>
      <c r="W28" t="s">
        <v>237</v>
      </c>
      <c r="X28">
        <v>38.6</v>
      </c>
      <c r="Y28" s="2">
        <v>40498</v>
      </c>
      <c r="Z28">
        <v>68.8</v>
      </c>
      <c r="AA28" s="3">
        <v>13058</v>
      </c>
      <c r="AB28">
        <v>28.6</v>
      </c>
      <c r="AC28">
        <v>12</v>
      </c>
      <c r="AD28">
        <v>23</v>
      </c>
      <c r="AE28">
        <v>35</v>
      </c>
      <c r="AF28">
        <v>15</v>
      </c>
      <c r="AG28">
        <v>9</v>
      </c>
      <c r="AH28">
        <v>2</v>
      </c>
      <c r="AI28">
        <v>9</v>
      </c>
      <c r="AJ28">
        <v>28</v>
      </c>
      <c r="AL28" t="s">
        <v>141</v>
      </c>
      <c r="AM28" t="str">
        <f t="shared" si="0"/>
        <v>AWAY</v>
      </c>
      <c r="AN28">
        <v>1</v>
      </c>
      <c r="AO28">
        <f t="shared" si="1"/>
        <v>17</v>
      </c>
      <c r="AP28">
        <f t="shared" si="2"/>
        <v>28</v>
      </c>
      <c r="AQ28">
        <f t="shared" si="3"/>
        <v>11</v>
      </c>
      <c r="AR28" s="4" t="s">
        <v>144</v>
      </c>
    </row>
    <row r="29" spans="1:44" x14ac:dyDescent="0.2">
      <c r="A29" t="s">
        <v>2</v>
      </c>
      <c r="B29" t="s">
        <v>238</v>
      </c>
      <c r="C29">
        <v>27</v>
      </c>
      <c r="D29">
        <v>31</v>
      </c>
      <c r="E29">
        <v>58</v>
      </c>
      <c r="F29" t="s">
        <v>132</v>
      </c>
      <c r="G29">
        <v>35.799999999999997</v>
      </c>
      <c r="H29" t="s">
        <v>133</v>
      </c>
      <c r="I29">
        <v>56.7</v>
      </c>
      <c r="J29" s="2">
        <v>40253</v>
      </c>
      <c r="K29">
        <v>18.8</v>
      </c>
      <c r="L29">
        <v>10</v>
      </c>
      <c r="M29">
        <v>26</v>
      </c>
      <c r="N29">
        <v>36</v>
      </c>
      <c r="O29">
        <v>9</v>
      </c>
      <c r="P29">
        <v>7</v>
      </c>
      <c r="Q29">
        <v>5</v>
      </c>
      <c r="R29">
        <v>14</v>
      </c>
      <c r="S29">
        <v>20</v>
      </c>
      <c r="T29">
        <v>25</v>
      </c>
      <c r="U29">
        <v>31</v>
      </c>
      <c r="V29">
        <v>56</v>
      </c>
      <c r="W29" t="s">
        <v>130</v>
      </c>
      <c r="X29">
        <v>32.1</v>
      </c>
      <c r="Y29" t="s">
        <v>131</v>
      </c>
      <c r="Z29">
        <v>72</v>
      </c>
      <c r="AA29" s="2">
        <v>40229</v>
      </c>
      <c r="AB29">
        <v>10</v>
      </c>
      <c r="AC29">
        <v>10</v>
      </c>
      <c r="AD29">
        <v>30</v>
      </c>
      <c r="AE29">
        <v>40</v>
      </c>
      <c r="AF29">
        <v>7</v>
      </c>
      <c r="AG29">
        <v>4</v>
      </c>
      <c r="AH29">
        <v>3</v>
      </c>
      <c r="AI29">
        <v>15</v>
      </c>
      <c r="AJ29">
        <v>27</v>
      </c>
      <c r="AM29" t="s">
        <v>142</v>
      </c>
      <c r="AN29">
        <f>SUM(AN3:AN28)</f>
        <v>26</v>
      </c>
      <c r="AO29">
        <f>SUM(AO3:AO28)</f>
        <v>424</v>
      </c>
      <c r="AP29">
        <f>SUM(AP3:AP28)</f>
        <v>548</v>
      </c>
      <c r="AQ29">
        <f>+AP29-AO29</f>
        <v>124</v>
      </c>
      <c r="AR29" s="5">
        <f>+AQ29/AN29</f>
        <v>4.7692307692307692</v>
      </c>
    </row>
    <row r="30" spans="1:44" x14ac:dyDescent="0.2">
      <c r="A30" t="s">
        <v>30</v>
      </c>
      <c r="E30">
        <v>80</v>
      </c>
      <c r="F30" t="s">
        <v>239</v>
      </c>
      <c r="G30">
        <v>48</v>
      </c>
      <c r="H30" t="s">
        <v>169</v>
      </c>
      <c r="I30">
        <v>67.400000000000006</v>
      </c>
      <c r="J30" s="2">
        <v>40346</v>
      </c>
      <c r="K30">
        <v>36</v>
      </c>
      <c r="L30">
        <v>15</v>
      </c>
      <c r="M30">
        <v>27</v>
      </c>
      <c r="N30">
        <v>42</v>
      </c>
      <c r="O30">
        <v>15</v>
      </c>
      <c r="P30">
        <v>7</v>
      </c>
      <c r="Q30">
        <v>7</v>
      </c>
      <c r="R30">
        <v>15</v>
      </c>
      <c r="S30">
        <v>16</v>
      </c>
      <c r="V30">
        <v>65</v>
      </c>
      <c r="W30" t="s">
        <v>240</v>
      </c>
      <c r="X30">
        <v>37.799999999999997</v>
      </c>
      <c r="Y30" s="2">
        <v>40529</v>
      </c>
      <c r="Z30">
        <v>71.2</v>
      </c>
      <c r="AA30" s="2">
        <v>40350</v>
      </c>
      <c r="AB30">
        <v>32.6</v>
      </c>
      <c r="AC30">
        <v>12</v>
      </c>
      <c r="AD30">
        <v>20</v>
      </c>
      <c r="AE30">
        <v>32</v>
      </c>
      <c r="AF30">
        <v>10</v>
      </c>
      <c r="AG30">
        <v>6</v>
      </c>
      <c r="AH30">
        <v>3</v>
      </c>
      <c r="AI30">
        <v>14</v>
      </c>
      <c r="AJ30">
        <v>21</v>
      </c>
      <c r="AM30" t="s">
        <v>32</v>
      </c>
      <c r="AN30">
        <f>SUMIF($AM$3:$AM$28,$AM30,AN$3:AN$28)</f>
        <v>17</v>
      </c>
      <c r="AO30">
        <f>SUMIF($AM$3:$AM$28,$AM30,AO$3:AO$28)</f>
        <v>263</v>
      </c>
      <c r="AP30">
        <f>SUMIF($AM$3:$AM$28,$AM30,AP$3:AP$28)</f>
        <v>371</v>
      </c>
      <c r="AQ30">
        <f>+AP30-AO30</f>
        <v>108</v>
      </c>
      <c r="AR30" s="5">
        <f>+AQ30/AN30</f>
        <v>6.3529411764705879</v>
      </c>
    </row>
    <row r="31" spans="1:44" x14ac:dyDescent="0.2">
      <c r="AM31" t="s">
        <v>33</v>
      </c>
      <c r="AN31">
        <f>SUMIF($AM$3:$AM$28,$AM31,AN$3:AN$28)</f>
        <v>6</v>
      </c>
      <c r="AO31">
        <f>SUMIF($AM$3:$AM$28,$AM31,AO$3:AO$28)</f>
        <v>99</v>
      </c>
      <c r="AP31">
        <f>SUMIF($AM$3:$AM$28,$AM31,AP$3:AP$28)</f>
        <v>112</v>
      </c>
      <c r="AQ31">
        <f>+AP31-AO31</f>
        <v>13</v>
      </c>
      <c r="AR31" s="5">
        <f>+AQ31/AN31</f>
        <v>2.1666666666666665</v>
      </c>
    </row>
    <row r="32" spans="1:44" x14ac:dyDescent="0.2">
      <c r="AM32" t="s">
        <v>31</v>
      </c>
      <c r="AN32">
        <f>SUMIF($AM$3:$AM$28,$AM32,AN$3:AN$28)</f>
        <v>3</v>
      </c>
      <c r="AO32">
        <f>SUMIF($AM$3:$AM$28,$AM32,AO$3:AO$28)</f>
        <v>62</v>
      </c>
      <c r="AP32">
        <f>SUMIF($AM$3:$AM$28,$AM32,AP$3:AP$28)</f>
        <v>65</v>
      </c>
      <c r="AQ32">
        <f>+AP32-AO32</f>
        <v>3</v>
      </c>
      <c r="AR32" s="5">
        <f>+AQ32/AN32</f>
        <v>1</v>
      </c>
    </row>
    <row r="33" spans="1:44" x14ac:dyDescent="0.2">
      <c r="AL33" t="s">
        <v>140</v>
      </c>
      <c r="AM33" t="s">
        <v>32</v>
      </c>
      <c r="AN33">
        <f>SUMIFS(AN$3:AN$28,$AM$3:$AM$28,$AM33,$AL$3:$AL$28,$AL33)</f>
        <v>10</v>
      </c>
      <c r="AO33">
        <f>SUMIFS(AO$3:AO$28,$AM$3:$AM$28,$AM33,$AL$3:$AL$28,$AL33)</f>
        <v>131</v>
      </c>
      <c r="AP33">
        <f>SUMIFS(AP$3:AP$28,$AM$3:$AM$28,$AM33,$AL$3:$AL$28,$AL33)</f>
        <v>200</v>
      </c>
      <c r="AQ33">
        <f>+AP33-AO33</f>
        <v>69</v>
      </c>
      <c r="AR33" s="5">
        <f>+AQ33/AN33</f>
        <v>6.9</v>
      </c>
    </row>
    <row r="34" spans="1:44" x14ac:dyDescent="0.2">
      <c r="AL34" t="s">
        <v>140</v>
      </c>
      <c r="AM34" t="s">
        <v>33</v>
      </c>
      <c r="AN34">
        <f>SUMIFS(AN$3:AN$28,$AM$3:$AM$28,$AM34,$AL$3:$AL$28,$AL34)</f>
        <v>1</v>
      </c>
      <c r="AO34">
        <f>SUMIFS(AO$3:AO$28,$AM$3:$AM$28,$AM34,$AL$3:$AL$28,$AL34)</f>
        <v>17</v>
      </c>
      <c r="AP34">
        <f>SUMIFS(AP$3:AP$28,$AM$3:$AM$28,$AM34,$AL$3:$AL$28,$AL34)</f>
        <v>16</v>
      </c>
      <c r="AQ34">
        <f>+AP34-AO34</f>
        <v>-1</v>
      </c>
      <c r="AR34" s="5">
        <f>+AQ34/AN34</f>
        <v>-1</v>
      </c>
    </row>
    <row r="35" spans="1:44" x14ac:dyDescent="0.2">
      <c r="AL35" t="s">
        <v>140</v>
      </c>
      <c r="AM35" t="s">
        <v>31</v>
      </c>
      <c r="AN35">
        <f>SUMIFS(AN$3:AN$28,$AM$3:$AM$28,$AM35,$AL$3:$AL$28,$AL35)</f>
        <v>3</v>
      </c>
      <c r="AO35">
        <f>SUMIFS(AO$3:AO$28,$AM$3:$AM$28,$AM35,$AL$3:$AL$28,$AL35)</f>
        <v>62</v>
      </c>
      <c r="AP35">
        <f>SUMIFS(AP$3:AP$28,$AM$3:$AM$28,$AM35,$AL$3:$AL$28,$AL35)</f>
        <v>65</v>
      </c>
      <c r="AQ35">
        <f>+AP35-AO35</f>
        <v>3</v>
      </c>
      <c r="AR35" s="5">
        <f>+AQ35/AN35</f>
        <v>1</v>
      </c>
    </row>
    <row r="36" spans="1:44" x14ac:dyDescent="0.2">
      <c r="AL36" t="s">
        <v>141</v>
      </c>
      <c r="AM36" t="s">
        <v>32</v>
      </c>
      <c r="AN36">
        <f>SUMIFS(AN$3:AN$28,$AM$3:$AM$28,$AM36,$AL$3:$AL$28,$AL36)</f>
        <v>7</v>
      </c>
      <c r="AO36">
        <f>SUMIFS(AO$3:AO$28,$AM$3:$AM$28,$AM36,$AL$3:$AL$28,$AL36)</f>
        <v>132</v>
      </c>
      <c r="AP36">
        <f>SUMIFS(AP$3:AP$28,$AM$3:$AM$28,$AM36,$AL$3:$AL$28,$AL36)</f>
        <v>171</v>
      </c>
      <c r="AQ36">
        <f>+AP36-AO36</f>
        <v>39</v>
      </c>
      <c r="AR36" s="5">
        <f>+AQ36/AN36</f>
        <v>5.5714285714285712</v>
      </c>
    </row>
    <row r="37" spans="1:44" x14ac:dyDescent="0.2">
      <c r="AL37" t="s">
        <v>141</v>
      </c>
      <c r="AM37" t="s">
        <v>33</v>
      </c>
      <c r="AN37">
        <f>SUMIFS(AN$3:AN$28,$AM$3:$AM$28,$AM37,$AL$3:$AL$28,$AL37)</f>
        <v>5</v>
      </c>
      <c r="AO37">
        <f>SUMIFS(AO$3:AO$28,$AM$3:$AM$28,$AM37,$AL$3:$AL$28,$AL37)</f>
        <v>82</v>
      </c>
      <c r="AP37">
        <f>SUMIFS(AP$3:AP$28,$AM$3:$AM$28,$AM37,$AL$3:$AL$28,$AL37)</f>
        <v>96</v>
      </c>
      <c r="AQ37">
        <f>+AP37-AO37</f>
        <v>14</v>
      </c>
      <c r="AR37" s="6">
        <f>+AQ37/AN37</f>
        <v>2.8</v>
      </c>
    </row>
    <row r="40" spans="1:44" x14ac:dyDescent="0.2">
      <c r="A40" t="s">
        <v>241</v>
      </c>
    </row>
    <row r="41" spans="1:44" x14ac:dyDescent="0.2">
      <c r="A41" s="7" t="s">
        <v>243</v>
      </c>
    </row>
  </sheetData>
  <hyperlinks>
    <hyperlink ref="A4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VU</vt:lpstr>
      <vt:lpstr>UK</vt:lpstr>
      <vt:lpstr>UK!game_stats</vt:lpstr>
      <vt:lpstr>VU!game_stats</vt:lpstr>
    </vt:vector>
  </TitlesOfParts>
  <Company>Covenant Capital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A. Webb, IV</dc:creator>
  <cp:lastModifiedBy>James A. Webb, IV</cp:lastModifiedBy>
  <dcterms:created xsi:type="dcterms:W3CDTF">2010-02-24T16:39:26Z</dcterms:created>
  <dcterms:modified xsi:type="dcterms:W3CDTF">2010-02-24T17:06:01Z</dcterms:modified>
</cp:coreProperties>
</file>