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315" windowHeight="9240" activeTab="0"/>
  </bookViews>
  <sheets>
    <sheet name="Stadiums" sheetId="1" r:id="rId1"/>
  </sheets>
  <definedNames>
    <definedName name="_xlfn.NORM.DIST" hidden="1">#NAME?</definedName>
    <definedName name="_xlfn.NORM.S.DIST" hidden="1">#NAME?</definedName>
  </definedNames>
  <calcPr fullCalcOnLoad="1"/>
</workbook>
</file>

<file path=xl/sharedStrings.xml><?xml version="1.0" encoding="utf-8"?>
<sst xmlns="http://schemas.openxmlformats.org/spreadsheetml/2006/main" count="62" uniqueCount="60">
  <si>
    <t>Team</t>
  </si>
  <si>
    <t>Houston Dynamo</t>
  </si>
  <si>
    <t>Columbus Crew</t>
  </si>
  <si>
    <t>Chicago Fire</t>
  </si>
  <si>
    <t>Philadelphia Union</t>
  </si>
  <si>
    <t>Real Salt Lake</t>
  </si>
  <si>
    <t>Colorado Rapids</t>
  </si>
  <si>
    <t>FC Dallas</t>
  </si>
  <si>
    <t>Sporting Kansas City</t>
  </si>
  <si>
    <t>New York Red Bulls</t>
  </si>
  <si>
    <t>San Jose Earthquakes</t>
  </si>
  <si>
    <t>Red Bull Arena</t>
  </si>
  <si>
    <t>Home Depot Center</t>
  </si>
  <si>
    <t>FC Dallas Stadium</t>
  </si>
  <si>
    <t>Dick's Sporting Goods Park</t>
  </si>
  <si>
    <t>BBVA Compass Stadium</t>
  </si>
  <si>
    <t>Toyota Park</t>
  </si>
  <si>
    <t>Rio Tinto Stadium</t>
  </si>
  <si>
    <t>PPL Park</t>
  </si>
  <si>
    <t>LIVESTRONG Sporting Park</t>
  </si>
  <si>
    <t>Stadium</t>
  </si>
  <si>
    <t>Crew Stadium</t>
  </si>
  <si>
    <t>National Average =</t>
  </si>
  <si>
    <t>Washington DC =</t>
  </si>
  <si>
    <t>Year Opened</t>
  </si>
  <si>
    <t>Houston, TX</t>
  </si>
  <si>
    <t>Columbus, OH</t>
  </si>
  <si>
    <t>Commerce City, CO</t>
  </si>
  <si>
    <t>Frisco, TX</t>
  </si>
  <si>
    <t>Carson, CA</t>
  </si>
  <si>
    <t>Kansas City, KS</t>
  </si>
  <si>
    <t>Chester, PA</t>
  </si>
  <si>
    <t>Harrison, NJ</t>
  </si>
  <si>
    <t>Sandy, UT</t>
  </si>
  <si>
    <t>Bridgeview, IL</t>
  </si>
  <si>
    <t>New Earthquakes Stadium</t>
  </si>
  <si>
    <t>San Jose, CA</t>
  </si>
  <si>
    <t>2013 Cost in Washington DC</t>
  </si>
  <si>
    <t>2013 Cost in Current City</t>
  </si>
  <si>
    <t>Newark, NJ</t>
  </si>
  <si>
    <t>Denver, CO</t>
  </si>
  <si>
    <t>Salt Lake City, UT</t>
  </si>
  <si>
    <t>McKinney, TX</t>
  </si>
  <si>
    <t>Los Angeles, CA</t>
  </si>
  <si>
    <t>Philadelphia, PA</t>
  </si>
  <si>
    <t>Chicago, IL</t>
  </si>
  <si>
    <t>LA Galaxy/Chivas USA</t>
  </si>
  <si>
    <t>Location</t>
  </si>
  <si>
    <t>2013 Cost in Current City (rounded)</t>
  </si>
  <si>
    <t>Original Headline Cost</t>
  </si>
  <si>
    <t>Washington DC Cost Index</t>
  </si>
  <si>
    <t>2013 Cost in Washington DC (rounded)</t>
  </si>
  <si>
    <t>2013 Historical Cost Index (est)</t>
  </si>
  <si>
    <t>2013 Historical Cost Index (est) =</t>
  </si>
  <si>
    <t>Construction Cost Index in Current City</t>
  </si>
  <si>
    <t>Closest RSMeans City</t>
  </si>
  <si>
    <t>Historical Cost Index (by Yr Opened)</t>
  </si>
  <si>
    <t>Percent Increase 1999 to 2013</t>
  </si>
  <si>
    <t>Average Increase per Year</t>
  </si>
  <si>
    <t>TBD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</si>
</sst>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d\-mmm;@"/>
    <numFmt numFmtId="171" formatCode="&quot;$&quot;#,##0.00"/>
    <numFmt numFmtId="172" formatCode="&quot;$&quot;#,##0"/>
    <numFmt numFmtId="173" formatCode="0_);[Red]\(0\)"/>
    <numFmt numFmtId="174" formatCode="0.0"/>
    <numFmt numFmtId="175" formatCode="&quot;$&quot;#,##0.0"/>
    <numFmt numFmtId="176" formatCode="&quot;$&quot;#,##0.0000"/>
  </numFmts>
  <fonts count="22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wrapText="1"/>
    </xf>
    <xf numFmtId="17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/>
    </xf>
    <xf numFmtId="174" fontId="0" fillId="24" borderId="0" xfId="0" applyNumberFormat="1" applyFill="1" applyAlignment="1">
      <alignment horizontal="center"/>
    </xf>
    <xf numFmtId="10" fontId="0" fillId="24" borderId="0" xfId="0" applyNumberFormat="1" applyFill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10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7.140625" style="1" customWidth="1"/>
    <col min="2" max="2" width="20.7109375" style="1" customWidth="1"/>
    <col min="3" max="3" width="17.421875" style="1" customWidth="1"/>
    <col min="4" max="4" width="8.421875" style="1" customWidth="1"/>
    <col min="5" max="5" width="15.28125" style="1" customWidth="1"/>
    <col min="6" max="6" width="17.421875" style="1" customWidth="1"/>
    <col min="7" max="9" width="20.28125" style="1" customWidth="1"/>
    <col min="10" max="11" width="18.421875" style="1" customWidth="1"/>
    <col min="12" max="12" width="11.140625" style="1" customWidth="1"/>
    <col min="13" max="16384" width="9.140625" style="1" customWidth="1"/>
  </cols>
  <sheetData>
    <row r="1" spans="5:11" ht="12.75">
      <c r="E1" s="12" t="s">
        <v>53</v>
      </c>
      <c r="F1" s="4">
        <v>197.6</v>
      </c>
      <c r="H1" s="12" t="s">
        <v>22</v>
      </c>
      <c r="I1" s="4">
        <v>100</v>
      </c>
      <c r="K1" s="4"/>
    </row>
    <row r="2" spans="8:11" ht="12.75">
      <c r="H2" s="12" t="s">
        <v>23</v>
      </c>
      <c r="I2" s="4">
        <v>97.3</v>
      </c>
      <c r="K2" s="4"/>
    </row>
    <row r="5" spans="1:12" ht="38.25">
      <c r="A5" s="10" t="s">
        <v>20</v>
      </c>
      <c r="B5" s="10" t="s">
        <v>0</v>
      </c>
      <c r="C5" s="10" t="s">
        <v>47</v>
      </c>
      <c r="D5" s="5" t="s">
        <v>24</v>
      </c>
      <c r="E5" s="5" t="s">
        <v>49</v>
      </c>
      <c r="F5" s="5" t="s">
        <v>56</v>
      </c>
      <c r="G5" s="5" t="s">
        <v>38</v>
      </c>
      <c r="H5" s="5" t="s">
        <v>48</v>
      </c>
      <c r="I5" s="5" t="s">
        <v>54</v>
      </c>
      <c r="J5" s="5" t="s">
        <v>37</v>
      </c>
      <c r="K5" s="5" t="s">
        <v>51</v>
      </c>
      <c r="L5" s="9" t="s">
        <v>55</v>
      </c>
    </row>
    <row r="6" spans="1:11" ht="12.75">
      <c r="A6" s="1" t="s">
        <v>21</v>
      </c>
      <c r="B6" s="11" t="s">
        <v>2</v>
      </c>
      <c r="C6" s="1" t="s">
        <v>26</v>
      </c>
      <c r="D6" s="3">
        <v>1999</v>
      </c>
      <c r="E6" s="13">
        <v>28500000</v>
      </c>
      <c r="F6" s="6">
        <v>117.6</v>
      </c>
      <c r="G6" s="13">
        <f>$F$1/F6*E6</f>
        <v>47887755.10204082</v>
      </c>
      <c r="H6" s="13">
        <f>ROUND(G6,-6)</f>
        <v>48000000</v>
      </c>
      <c r="I6" s="6">
        <v>94.8</v>
      </c>
      <c r="J6" s="13">
        <f>G6*$I$2/I6</f>
        <v>49150617.842073545</v>
      </c>
      <c r="K6" s="13">
        <f>ROUND(J6,-6)</f>
        <v>49000000</v>
      </c>
    </row>
    <row r="7" spans="1:12" ht="12.75">
      <c r="A7" s="2" t="s">
        <v>16</v>
      </c>
      <c r="B7" s="11" t="s">
        <v>3</v>
      </c>
      <c r="C7" s="1" t="s">
        <v>34</v>
      </c>
      <c r="D7" s="3">
        <v>2006</v>
      </c>
      <c r="E7" s="13">
        <v>98000000</v>
      </c>
      <c r="F7" s="6">
        <v>162</v>
      </c>
      <c r="G7" s="13">
        <f>$F$1/F7*E7</f>
        <v>119535802.46913579</v>
      </c>
      <c r="H7" s="13">
        <f>ROUND(G7,-6)</f>
        <v>120000000</v>
      </c>
      <c r="I7" s="6">
        <v>116.5</v>
      </c>
      <c r="J7" s="13">
        <f>G7*$I$2/I7</f>
        <v>99835481.37550998</v>
      </c>
      <c r="K7" s="13">
        <f>ROUND(J7,-6)</f>
        <v>100000000</v>
      </c>
      <c r="L7" s="15" t="s">
        <v>45</v>
      </c>
    </row>
    <row r="8" spans="1:11" ht="12.75">
      <c r="A8" s="2" t="s">
        <v>15</v>
      </c>
      <c r="B8" s="11" t="s">
        <v>1</v>
      </c>
      <c r="C8" s="1" t="s">
        <v>25</v>
      </c>
      <c r="D8" s="3">
        <v>2012</v>
      </c>
      <c r="E8" s="13">
        <v>95000000</v>
      </c>
      <c r="F8" s="6">
        <v>194.6</v>
      </c>
      <c r="G8" s="13">
        <f>$F$1/F8*E8</f>
        <v>96464542.65159301</v>
      </c>
      <c r="H8" s="13">
        <f>ROUND(G8,-6)</f>
        <v>96000000</v>
      </c>
      <c r="I8" s="6">
        <v>86.5</v>
      </c>
      <c r="J8" s="13">
        <f>G8*$I$2/I8</f>
        <v>108508670.52023122</v>
      </c>
      <c r="K8" s="13">
        <f>ROUND(J8,-6)</f>
        <v>109000000</v>
      </c>
    </row>
    <row r="9" spans="1:12" ht="12.75">
      <c r="A9" s="2" t="s">
        <v>18</v>
      </c>
      <c r="B9" s="11" t="s">
        <v>4</v>
      </c>
      <c r="C9" s="1" t="s">
        <v>31</v>
      </c>
      <c r="D9" s="3">
        <v>2010</v>
      </c>
      <c r="E9" s="13">
        <v>120000000</v>
      </c>
      <c r="F9" s="6">
        <v>183.5</v>
      </c>
      <c r="G9" s="13">
        <f>$F$1/F9*E9</f>
        <v>129220708.44686647</v>
      </c>
      <c r="H9" s="13">
        <f>ROUND(G9,-6)</f>
        <v>129000000</v>
      </c>
      <c r="I9" s="6">
        <v>113.7</v>
      </c>
      <c r="J9" s="13">
        <f>G9*$I$2/I9</f>
        <v>110582013.47300006</v>
      </c>
      <c r="K9" s="13">
        <f>ROUND(J9,-6)</f>
        <v>111000000</v>
      </c>
      <c r="L9" s="2" t="s">
        <v>44</v>
      </c>
    </row>
    <row r="10" spans="1:12" ht="12.75">
      <c r="A10" s="2" t="s">
        <v>12</v>
      </c>
      <c r="B10" s="11" t="s">
        <v>46</v>
      </c>
      <c r="C10" s="11" t="s">
        <v>29</v>
      </c>
      <c r="D10" s="3">
        <v>2003</v>
      </c>
      <c r="E10" s="13">
        <v>87000000</v>
      </c>
      <c r="F10" s="6">
        <v>132</v>
      </c>
      <c r="G10" s="13">
        <f>$F$1/F10*E10</f>
        <v>130236363.63636363</v>
      </c>
      <c r="H10" s="13">
        <f>ROUND(G10,-6)</f>
        <v>130000000</v>
      </c>
      <c r="I10" s="6">
        <v>107.2</v>
      </c>
      <c r="J10" s="13">
        <f>G10*$I$2/I10</f>
        <v>118208938.2632293</v>
      </c>
      <c r="K10" s="13">
        <f>ROUND(J10,-6)</f>
        <v>118000000</v>
      </c>
      <c r="L10" s="2" t="s">
        <v>43</v>
      </c>
    </row>
    <row r="11" spans="1:12" ht="12.75">
      <c r="A11" s="2" t="s">
        <v>13</v>
      </c>
      <c r="B11" s="11" t="s">
        <v>7</v>
      </c>
      <c r="C11" s="11" t="s">
        <v>28</v>
      </c>
      <c r="D11" s="3">
        <v>2005</v>
      </c>
      <c r="E11" s="13">
        <v>80000000</v>
      </c>
      <c r="F11" s="6">
        <v>151.6</v>
      </c>
      <c r="G11" s="13">
        <f>$F$1/F11*E11</f>
        <v>104274406.33245382</v>
      </c>
      <c r="H11" s="13">
        <f>ROUND(G11,-6)</f>
        <v>104000000</v>
      </c>
      <c r="I11" s="6">
        <v>77</v>
      </c>
      <c r="J11" s="13">
        <f>G11*$I$2/I11</f>
        <v>131764931.63828255</v>
      </c>
      <c r="K11" s="13">
        <f>ROUND(J11,-6)</f>
        <v>132000000</v>
      </c>
      <c r="L11" s="2" t="s">
        <v>42</v>
      </c>
    </row>
    <row r="12" spans="1:12" ht="12.75">
      <c r="A12" s="2" t="s">
        <v>17</v>
      </c>
      <c r="B12" s="11" t="s">
        <v>5</v>
      </c>
      <c r="C12" s="11" t="s">
        <v>33</v>
      </c>
      <c r="D12" s="3">
        <v>2008</v>
      </c>
      <c r="E12" s="13">
        <v>110000000</v>
      </c>
      <c r="F12" s="6">
        <v>180.4</v>
      </c>
      <c r="G12" s="13">
        <f>$F$1/F12*E12</f>
        <v>120487804.87804876</v>
      </c>
      <c r="H12" s="13">
        <f>ROUND(G12,-6)</f>
        <v>120000000</v>
      </c>
      <c r="I12" s="6">
        <v>86.7</v>
      </c>
      <c r="J12" s="13">
        <f>G12*$I$2/I12</f>
        <v>135218724.50558412</v>
      </c>
      <c r="K12" s="13">
        <f>ROUND(J12,-6)</f>
        <v>135000000</v>
      </c>
      <c r="L12" s="2" t="s">
        <v>41</v>
      </c>
    </row>
    <row r="13" spans="1:12" ht="12.75">
      <c r="A13" s="2" t="s">
        <v>14</v>
      </c>
      <c r="B13" s="1" t="s">
        <v>6</v>
      </c>
      <c r="C13" s="1" t="s">
        <v>27</v>
      </c>
      <c r="D13" s="3">
        <v>2007</v>
      </c>
      <c r="E13" s="13">
        <v>131000000</v>
      </c>
      <c r="F13" s="6">
        <v>169.4</v>
      </c>
      <c r="G13" s="13">
        <f>$F$1/F13*E13</f>
        <v>152807556.08028334</v>
      </c>
      <c r="H13" s="13">
        <f>ROUND(G13,-6)</f>
        <v>153000000</v>
      </c>
      <c r="I13" s="6">
        <v>93.6</v>
      </c>
      <c r="J13" s="13">
        <f>G13*$I$2/I13</f>
        <v>158848025.71166205</v>
      </c>
      <c r="K13" s="13">
        <f>ROUND(J13,-6)</f>
        <v>159000000</v>
      </c>
      <c r="L13" s="2" t="s">
        <v>40</v>
      </c>
    </row>
    <row r="14" spans="1:12" ht="12.75">
      <c r="A14" s="2" t="s">
        <v>11</v>
      </c>
      <c r="B14" s="11" t="s">
        <v>9</v>
      </c>
      <c r="C14" s="11" t="s">
        <v>32</v>
      </c>
      <c r="D14" s="3">
        <v>2010</v>
      </c>
      <c r="E14" s="13">
        <v>200000000</v>
      </c>
      <c r="F14" s="6">
        <v>183.5</v>
      </c>
      <c r="G14" s="13">
        <f>$F$1/F14*E14</f>
        <v>215367847.41144413</v>
      </c>
      <c r="H14" s="13">
        <f>ROUND(G14,-6)</f>
        <v>215000000</v>
      </c>
      <c r="I14" s="6">
        <v>112.4</v>
      </c>
      <c r="J14" s="13">
        <f>G14*$I$2/I14</f>
        <v>186434978.2307252</v>
      </c>
      <c r="K14" s="13">
        <f>ROUND(J14,-6)</f>
        <v>186000000</v>
      </c>
      <c r="L14" s="2" t="s">
        <v>39</v>
      </c>
    </row>
    <row r="15" spans="1:11" ht="12.75">
      <c r="A15" s="2" t="s">
        <v>19</v>
      </c>
      <c r="B15" s="1" t="s">
        <v>8</v>
      </c>
      <c r="C15" s="1" t="s">
        <v>30</v>
      </c>
      <c r="D15" s="3">
        <v>2011</v>
      </c>
      <c r="E15" s="13">
        <v>200000000</v>
      </c>
      <c r="F15" s="6">
        <v>191.2</v>
      </c>
      <c r="G15" s="13">
        <f>$F$1/F15*E15</f>
        <v>206694560.6694561</v>
      </c>
      <c r="H15" s="13">
        <f>ROUND(G15,-6)</f>
        <v>207000000</v>
      </c>
      <c r="I15" s="6">
        <v>97.2</v>
      </c>
      <c r="J15" s="13">
        <f>G15*$I$2/I15</f>
        <v>206907209.39442465</v>
      </c>
      <c r="K15" s="13">
        <f>ROUND(J15,-6)</f>
        <v>207000000</v>
      </c>
    </row>
    <row r="16" spans="1:11" ht="12.75">
      <c r="A16" s="2"/>
      <c r="D16" s="3"/>
      <c r="E16" s="13"/>
      <c r="F16" s="6"/>
      <c r="G16" s="13"/>
      <c r="H16" s="13"/>
      <c r="I16" s="6"/>
      <c r="J16" s="13"/>
      <c r="K16" s="13"/>
    </row>
    <row r="17" spans="1:11" ht="12.75">
      <c r="A17" s="8" t="s">
        <v>50</v>
      </c>
      <c r="D17" s="3"/>
      <c r="E17" s="13"/>
      <c r="G17" s="13"/>
      <c r="H17" s="13"/>
      <c r="I17" s="6">
        <v>97.3</v>
      </c>
      <c r="J17" s="13"/>
      <c r="K17" s="13"/>
    </row>
    <row r="18" spans="1:11" ht="12.75">
      <c r="A18" s="8" t="s">
        <v>52</v>
      </c>
      <c r="D18" s="3"/>
      <c r="E18" s="13"/>
      <c r="F18" s="6">
        <v>197.6</v>
      </c>
      <c r="G18" s="13"/>
      <c r="H18" s="13"/>
      <c r="I18" s="6"/>
      <c r="J18" s="13"/>
      <c r="K18" s="13"/>
    </row>
    <row r="19" spans="1:11" ht="12.75">
      <c r="A19" s="2"/>
      <c r="D19" s="3"/>
      <c r="E19" s="13"/>
      <c r="F19" s="6"/>
      <c r="G19" s="13"/>
      <c r="H19" s="13"/>
      <c r="I19" s="6"/>
      <c r="J19" s="13"/>
      <c r="K19" s="13"/>
    </row>
    <row r="20" spans="1:11" ht="12.75">
      <c r="A20" s="1" t="s">
        <v>35</v>
      </c>
      <c r="B20" s="11" t="s">
        <v>10</v>
      </c>
      <c r="C20" s="1" t="s">
        <v>36</v>
      </c>
      <c r="D20" s="3">
        <v>2014</v>
      </c>
      <c r="E20" s="13">
        <v>60000000</v>
      </c>
      <c r="F20" s="6" t="s">
        <v>59</v>
      </c>
      <c r="G20" s="13">
        <v>60000000</v>
      </c>
      <c r="H20" s="13">
        <f>ROUND(G20,-6)</f>
        <v>60000000</v>
      </c>
      <c r="I20" s="6">
        <v>116.9</v>
      </c>
      <c r="J20" s="13">
        <f>G20*$I$2/I20</f>
        <v>49940119.76047904</v>
      </c>
      <c r="K20" s="13">
        <f>ROUND(J20,-6)</f>
        <v>50000000</v>
      </c>
    </row>
    <row r="21" spans="4:9" ht="12.75">
      <c r="D21" s="3"/>
      <c r="E21" s="13"/>
      <c r="F21" s="13"/>
      <c r="G21" s="13"/>
      <c r="H21" s="13"/>
      <c r="I21" s="6"/>
    </row>
    <row r="22" spans="3:9" ht="38.25">
      <c r="C22" s="7"/>
      <c r="D22" s="16" t="s">
        <v>24</v>
      </c>
      <c r="E22" s="16" t="s">
        <v>56</v>
      </c>
      <c r="F22" s="5"/>
      <c r="G22" s="13"/>
      <c r="H22" s="13"/>
      <c r="I22" s="6"/>
    </row>
    <row r="23" spans="4:9" ht="12.75">
      <c r="D23" s="17">
        <v>1999</v>
      </c>
      <c r="E23" s="18">
        <v>117.6</v>
      </c>
      <c r="F23" s="13"/>
      <c r="H23" s="24"/>
      <c r="I23" s="14"/>
    </row>
    <row r="24" spans="3:9" ht="12.75">
      <c r="C24" s="15"/>
      <c r="D24" s="17">
        <v>2003</v>
      </c>
      <c r="E24" s="18">
        <v>132</v>
      </c>
      <c r="F24" s="22"/>
      <c r="H24" s="24"/>
      <c r="I24" s="14"/>
    </row>
    <row r="25" spans="2:8" ht="12.75">
      <c r="B25" s="23"/>
      <c r="C25" s="15"/>
      <c r="D25" s="17">
        <v>2005</v>
      </c>
      <c r="E25" s="18">
        <v>151.6</v>
      </c>
      <c r="F25" s="22"/>
      <c r="H25" s="24"/>
    </row>
    <row r="26" spans="3:6" ht="12.75" customHeight="1">
      <c r="C26" s="15"/>
      <c r="D26" s="17">
        <v>2006</v>
      </c>
      <c r="E26" s="18">
        <v>162</v>
      </c>
      <c r="F26" s="22"/>
    </row>
    <row r="27" spans="4:6" ht="12.75">
      <c r="D27" s="17">
        <v>2007</v>
      </c>
      <c r="E27" s="18">
        <v>169.4</v>
      </c>
      <c r="F27" s="22"/>
    </row>
    <row r="28" spans="4:6" ht="12.75">
      <c r="D28" s="17">
        <v>2008</v>
      </c>
      <c r="E28" s="18">
        <v>180.4</v>
      </c>
      <c r="F28" s="22"/>
    </row>
    <row r="29" spans="4:6" ht="12.75">
      <c r="D29" s="17">
        <v>2010</v>
      </c>
      <c r="E29" s="18">
        <v>183.5</v>
      </c>
      <c r="F29" s="22"/>
    </row>
    <row r="30" spans="4:6" ht="12.75">
      <c r="D30" s="17">
        <v>2010</v>
      </c>
      <c r="E30" s="18">
        <v>183.5</v>
      </c>
      <c r="F30" s="22"/>
    </row>
    <row r="31" spans="4:6" ht="12.75">
      <c r="D31" s="17">
        <v>2011</v>
      </c>
      <c r="E31" s="18">
        <v>191.2</v>
      </c>
      <c r="F31" s="22"/>
    </row>
    <row r="32" spans="4:7" ht="12.75">
      <c r="D32" s="17">
        <v>2012</v>
      </c>
      <c r="E32" s="18">
        <v>194.6</v>
      </c>
      <c r="F32" s="20" t="s">
        <v>57</v>
      </c>
      <c r="G32" s="25"/>
    </row>
    <row r="33" spans="4:7" ht="12.75">
      <c r="D33" s="17">
        <v>2013</v>
      </c>
      <c r="E33" s="18">
        <v>197.6</v>
      </c>
      <c r="F33" s="19">
        <f>(E33-E23)/E23</f>
        <v>0.6802721088435374</v>
      </c>
      <c r="G33" s="25"/>
    </row>
    <row r="34" spans="1:7" ht="12.75">
      <c r="A34" s="12"/>
      <c r="F34" s="25"/>
      <c r="G34" s="25"/>
    </row>
    <row r="35" spans="1:7" ht="12.75">
      <c r="A35" s="12"/>
      <c r="F35" s="21" t="s">
        <v>58</v>
      </c>
      <c r="G35" s="25"/>
    </row>
    <row r="36" spans="1:7" ht="12.75">
      <c r="A36" s="12"/>
      <c r="F36" s="19">
        <f>F33/14</f>
        <v>0.048590864917395525</v>
      </c>
      <c r="G36" s="25"/>
    </row>
    <row r="37" spans="1:3" ht="12.75">
      <c r="A37" s="12"/>
      <c r="B37" s="4"/>
      <c r="C37" s="4"/>
    </row>
    <row r="38" ht="12.75">
      <c r="A38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Whiting</dc:creator>
  <cp:keywords/>
  <dc:description/>
  <cp:lastModifiedBy>Stephen Whiting</cp:lastModifiedBy>
  <cp:lastPrinted>2012-07-29T00:14:48Z</cp:lastPrinted>
  <dcterms:created xsi:type="dcterms:W3CDTF">2012-06-10T17:06:21Z</dcterms:created>
  <dcterms:modified xsi:type="dcterms:W3CDTF">2012-12-18T02:34:30Z</dcterms:modified>
  <cp:category/>
  <cp:version/>
  <cp:contentType/>
  <cp:contentStatus/>
</cp:coreProperties>
</file>